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240" activeTab="0"/>
  </bookViews>
  <sheets>
    <sheet name="Feuil1" sheetId="1" r:id="rId1"/>
    <sheet name="Feuil2" sheetId="2" r:id="rId2"/>
    <sheet name="Feuil3" sheetId="3" r:id="rId3"/>
  </sheets>
  <definedNames>
    <definedName name="delta">'Feuil1'!$L$13</definedName>
  </definedNames>
  <calcPr fullCalcOnLoad="1"/>
</workbook>
</file>

<file path=xl/sharedStrings.xml><?xml version="1.0" encoding="utf-8"?>
<sst xmlns="http://schemas.openxmlformats.org/spreadsheetml/2006/main" count="133" uniqueCount="26">
  <si>
    <t>x²</t>
  </si>
  <si>
    <t>x</t>
  </si>
  <si>
    <t>+</t>
  </si>
  <si>
    <t>∆ =</t>
  </si>
  <si>
    <t>a =</t>
  </si>
  <si>
    <t xml:space="preserve">b = </t>
  </si>
  <si>
    <t xml:space="preserve">c = </t>
  </si>
  <si>
    <t>il y a donc</t>
  </si>
  <si>
    <t>solution(s)</t>
  </si>
  <si>
    <t>=</t>
  </si>
  <si>
    <t>-</t>
  </si>
  <si>
    <r>
      <rPr>
        <u val="single"/>
        <sz val="14"/>
        <color indexed="60"/>
        <rFont val="Calibri"/>
        <family val="2"/>
      </rPr>
      <t>Résoudre les équations suivantes :</t>
    </r>
    <r>
      <rPr>
        <sz val="14"/>
        <color indexed="60"/>
        <rFont val="Calibri"/>
        <family val="2"/>
      </rPr>
      <t xml:space="preserve"> </t>
    </r>
    <r>
      <rPr>
        <i/>
        <sz val="14"/>
        <color indexed="60"/>
        <rFont val="Calibri"/>
        <family val="2"/>
      </rPr>
      <t>Compléter les cases encadrées</t>
    </r>
  </si>
  <si>
    <r>
      <t>x</t>
    </r>
    <r>
      <rPr>
        <sz val="9"/>
        <color indexed="56"/>
        <rFont val="Calibri"/>
        <family val="2"/>
      </rPr>
      <t>1</t>
    </r>
    <r>
      <rPr>
        <sz val="14"/>
        <color indexed="56"/>
        <rFont val="Calibri"/>
        <family val="2"/>
      </rPr>
      <t xml:space="preserve"> =</t>
    </r>
    <r>
      <rPr>
        <sz val="9"/>
        <color indexed="56"/>
        <rFont val="Calibri"/>
        <family val="2"/>
      </rPr>
      <t xml:space="preserve"> </t>
    </r>
  </si>
  <si>
    <r>
      <t>x</t>
    </r>
    <r>
      <rPr>
        <sz val="9"/>
        <color indexed="56"/>
        <rFont val="Calibri"/>
        <family val="2"/>
      </rPr>
      <t>2</t>
    </r>
    <r>
      <rPr>
        <sz val="14"/>
        <color indexed="56"/>
        <rFont val="Calibri"/>
        <family val="2"/>
      </rPr>
      <t xml:space="preserve"> =</t>
    </r>
    <r>
      <rPr>
        <sz val="9"/>
        <color indexed="56"/>
        <rFont val="Calibri"/>
        <family val="2"/>
      </rPr>
      <t xml:space="preserve"> </t>
    </r>
  </si>
  <si>
    <t>ex 1 :</t>
  </si>
  <si>
    <t>ex 2:</t>
  </si>
  <si>
    <t>ex 3 :</t>
  </si>
  <si>
    <r>
      <t>x</t>
    </r>
    <r>
      <rPr>
        <sz val="9"/>
        <color indexed="56"/>
        <rFont val="Calibri"/>
        <family val="2"/>
      </rPr>
      <t>0</t>
    </r>
    <r>
      <rPr>
        <sz val="14"/>
        <color indexed="56"/>
        <rFont val="Calibri"/>
        <family val="2"/>
      </rPr>
      <t xml:space="preserve"> =</t>
    </r>
    <r>
      <rPr>
        <sz val="9"/>
        <color indexed="56"/>
        <rFont val="Calibri"/>
        <family val="2"/>
      </rPr>
      <t xml:space="preserve"> </t>
    </r>
  </si>
  <si>
    <t>ex 4 :</t>
  </si>
  <si>
    <t>ex 5 :</t>
  </si>
  <si>
    <t>ex 6:</t>
  </si>
  <si>
    <t>ex  7 :</t>
  </si>
  <si>
    <t>Résolution d'une équation du second degré</t>
  </si>
  <si>
    <t>ex  8 :</t>
  </si>
  <si>
    <t>ex  9 :</t>
  </si>
  <si>
    <t>ex 10: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</si>
</sst>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Calibri"/>
      <family val="2"/>
    </font>
    <font>
      <sz val="14"/>
      <color indexed="60"/>
      <name val="Calibri"/>
      <family val="2"/>
    </font>
    <font>
      <i/>
      <sz val="14"/>
      <color indexed="60"/>
      <name val="Calibri"/>
      <family val="2"/>
    </font>
    <font>
      <u val="single"/>
      <sz val="14"/>
      <color indexed="60"/>
      <name val="Calibri"/>
      <family val="2"/>
    </font>
    <font>
      <sz val="9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4"/>
      <color indexed="8"/>
      <name val="Lucida Calligraphy"/>
      <family val="4"/>
    </font>
    <font>
      <sz val="14"/>
      <color indexed="18"/>
      <name val="Calibri"/>
      <family val="2"/>
    </font>
    <font>
      <sz val="14"/>
      <color indexed="18"/>
      <name val="Times New Roman"/>
      <family val="1"/>
    </font>
    <font>
      <b/>
      <i/>
      <u val="single"/>
      <sz val="14"/>
      <color indexed="60"/>
      <name val="Lucida Calligraphy"/>
      <family val="4"/>
    </font>
    <font>
      <b/>
      <i/>
      <sz val="14"/>
      <color indexed="18"/>
      <name val="Lucida Calligraphy"/>
      <family val="4"/>
    </font>
    <font>
      <i/>
      <sz val="14"/>
      <color indexed="56"/>
      <name val="Lucida Calligraphy"/>
      <family val="4"/>
    </font>
    <font>
      <i/>
      <sz val="14"/>
      <color indexed="18"/>
      <name val="Lucida Calligraphy"/>
      <family val="4"/>
    </font>
    <font>
      <sz val="14"/>
      <color indexed="8"/>
      <name val="Times New Roman"/>
      <family val="1"/>
    </font>
    <font>
      <sz val="18"/>
      <color indexed="57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i/>
      <sz val="14"/>
      <color theme="1"/>
      <name val="Lucida Calligraphy"/>
      <family val="4"/>
    </font>
    <font>
      <sz val="14"/>
      <color theme="3" tint="-0.4999699890613556"/>
      <name val="Calibri"/>
      <family val="2"/>
    </font>
    <font>
      <sz val="14"/>
      <color theme="4" tint="-0.4999699890613556"/>
      <name val="Calibri"/>
      <family val="2"/>
    </font>
    <font>
      <sz val="14"/>
      <color theme="4" tint="-0.4999699890613556"/>
      <name val="Times New Roman"/>
      <family val="1"/>
    </font>
    <font>
      <b/>
      <i/>
      <u val="single"/>
      <sz val="14"/>
      <color theme="9" tint="-0.4999699890613556"/>
      <name val="Lucida Calligraphy"/>
      <family val="4"/>
    </font>
    <font>
      <b/>
      <i/>
      <sz val="14"/>
      <color theme="4" tint="-0.4999699890613556"/>
      <name val="Lucida Calligraphy"/>
      <family val="4"/>
    </font>
    <font>
      <i/>
      <sz val="14"/>
      <color theme="3" tint="-0.4999699890613556"/>
      <name val="Lucida Calligraphy"/>
      <family val="4"/>
    </font>
    <font>
      <i/>
      <sz val="14"/>
      <color theme="4" tint="-0.4999699890613556"/>
      <name val="Lucida Calligraphy"/>
      <family val="4"/>
    </font>
    <font>
      <sz val="14"/>
      <color theme="1"/>
      <name val="Times New Roman"/>
      <family val="1"/>
    </font>
    <font>
      <sz val="18"/>
      <color theme="6" tint="-0.4999699890613556"/>
      <name val="Comic Sans MS"/>
      <family val="4"/>
    </font>
    <font>
      <sz val="14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 tint="-0.4999699890613556"/>
      </left>
      <right/>
      <top/>
      <bottom/>
    </border>
    <border>
      <left/>
      <right style="thin">
        <color theme="6" tint="-0.4999699890613556"/>
      </right>
      <top/>
      <bottom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/>
      <top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right"/>
    </xf>
    <xf numFmtId="0" fontId="51" fillId="0" borderId="16" xfId="0" applyFont="1" applyBorder="1" applyAlignment="1">
      <alignment horizontal="center"/>
    </xf>
    <xf numFmtId="164" fontId="55" fillId="0" borderId="13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19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left"/>
      <protection hidden="1"/>
    </xf>
    <xf numFmtId="0" fontId="49" fillId="0" borderId="20" xfId="0" applyFont="1" applyBorder="1" applyAlignment="1" applyProtection="1">
      <alignment horizontal="left"/>
      <protection hidden="1"/>
    </xf>
    <xf numFmtId="0" fontId="49" fillId="0" borderId="21" xfId="0" applyFont="1" applyBorder="1" applyAlignment="1" applyProtection="1">
      <alignment horizontal="left"/>
      <protection hidden="1"/>
    </xf>
    <xf numFmtId="0" fontId="49" fillId="0" borderId="0" xfId="0" applyFont="1" applyAlignment="1" applyProtection="1">
      <alignment horizontal="left"/>
      <protection hidden="1"/>
    </xf>
    <xf numFmtId="0" fontId="50" fillId="0" borderId="22" xfId="0" applyFont="1" applyBorder="1" applyAlignment="1" applyProtection="1">
      <alignment horizontal="left"/>
      <protection hidden="1"/>
    </xf>
    <xf numFmtId="0" fontId="58" fillId="0" borderId="21" xfId="0" applyFont="1" applyBorder="1" applyAlignment="1" applyProtection="1">
      <alignment horizontal="left"/>
      <protection hidden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 applyProtection="1">
      <alignment horizontal="center"/>
      <protection hidden="1"/>
    </xf>
    <xf numFmtId="0" fontId="59" fillId="0" borderId="0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164" fontId="51" fillId="0" borderId="18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19</xdr:row>
      <xdr:rowOff>85725</xdr:rowOff>
    </xdr:from>
    <xdr:to>
      <xdr:col>10</xdr:col>
      <xdr:colOff>180975</xdr:colOff>
      <xdr:row>21</xdr:row>
      <xdr:rowOff>152400</xdr:rowOff>
    </xdr:to>
    <xdr:sp>
      <xdr:nvSpPr>
        <xdr:cNvPr id="1" name="Rectangle à coins arrondis 8"/>
        <xdr:cNvSpPr>
          <a:spLocks/>
        </xdr:cNvSpPr>
      </xdr:nvSpPr>
      <xdr:spPr>
        <a:xfrm>
          <a:off x="3752850" y="46672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76200</xdr:rowOff>
    </xdr:from>
    <xdr:to>
      <xdr:col>10</xdr:col>
      <xdr:colOff>180975</xdr:colOff>
      <xdr:row>18</xdr:row>
      <xdr:rowOff>142875</xdr:rowOff>
    </xdr:to>
    <xdr:sp>
      <xdr:nvSpPr>
        <xdr:cNvPr id="2" name="Rectangle à coins arrondis 7"/>
        <xdr:cNvSpPr>
          <a:spLocks/>
        </xdr:cNvSpPr>
      </xdr:nvSpPr>
      <xdr:spPr>
        <a:xfrm>
          <a:off x="3752850" y="39719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142875</xdr:rowOff>
    </xdr:from>
    <xdr:to>
      <xdr:col>10</xdr:col>
      <xdr:colOff>123825</xdr:colOff>
      <xdr:row>13</xdr:row>
      <xdr:rowOff>85725</xdr:rowOff>
    </xdr:to>
    <xdr:sp>
      <xdr:nvSpPr>
        <xdr:cNvPr id="3" name="Rectangle à coins arrondis 6"/>
        <xdr:cNvSpPr>
          <a:spLocks/>
        </xdr:cNvSpPr>
      </xdr:nvSpPr>
      <xdr:spPr>
        <a:xfrm>
          <a:off x="3095625" y="2895600"/>
          <a:ext cx="195262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9525</xdr:colOff>
      <xdr:row>13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29813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16</xdr:row>
      <xdr:rowOff>95250</xdr:rowOff>
    </xdr:from>
    <xdr:to>
      <xdr:col>10</xdr:col>
      <xdr:colOff>114300</xdr:colOff>
      <xdr:row>18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3990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95250</xdr:rowOff>
    </xdr:from>
    <xdr:to>
      <xdr:col>10</xdr:col>
      <xdr:colOff>114300</xdr:colOff>
      <xdr:row>21</xdr:row>
      <xdr:rowOff>104775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4676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37</xdr:row>
      <xdr:rowOff>85725</xdr:rowOff>
    </xdr:from>
    <xdr:to>
      <xdr:col>10</xdr:col>
      <xdr:colOff>180975</xdr:colOff>
      <xdr:row>39</xdr:row>
      <xdr:rowOff>152400</xdr:rowOff>
    </xdr:to>
    <xdr:sp>
      <xdr:nvSpPr>
        <xdr:cNvPr id="7" name="Rectangle à coins arrondis 9"/>
        <xdr:cNvSpPr>
          <a:spLocks/>
        </xdr:cNvSpPr>
      </xdr:nvSpPr>
      <xdr:spPr>
        <a:xfrm>
          <a:off x="3752850" y="87820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76200</xdr:rowOff>
    </xdr:from>
    <xdr:to>
      <xdr:col>10</xdr:col>
      <xdr:colOff>180975</xdr:colOff>
      <xdr:row>36</xdr:row>
      <xdr:rowOff>142875</xdr:rowOff>
    </xdr:to>
    <xdr:sp>
      <xdr:nvSpPr>
        <xdr:cNvPr id="8" name="Rectangle à coins arrondis 10"/>
        <xdr:cNvSpPr>
          <a:spLocks/>
        </xdr:cNvSpPr>
      </xdr:nvSpPr>
      <xdr:spPr>
        <a:xfrm>
          <a:off x="3752850" y="80867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29</xdr:row>
      <xdr:rowOff>142875</xdr:rowOff>
    </xdr:from>
    <xdr:to>
      <xdr:col>10</xdr:col>
      <xdr:colOff>123825</xdr:colOff>
      <xdr:row>31</xdr:row>
      <xdr:rowOff>85725</xdr:rowOff>
    </xdr:to>
    <xdr:sp>
      <xdr:nvSpPr>
        <xdr:cNvPr id="9" name="Rectangle à coins arrondis 11"/>
        <xdr:cNvSpPr>
          <a:spLocks/>
        </xdr:cNvSpPr>
      </xdr:nvSpPr>
      <xdr:spPr>
        <a:xfrm>
          <a:off x="3095625" y="7010400"/>
          <a:ext cx="195262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9525</xdr:colOff>
      <xdr:row>31</xdr:row>
      <xdr:rowOff>19050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70961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34</xdr:row>
      <xdr:rowOff>95250</xdr:rowOff>
    </xdr:from>
    <xdr:to>
      <xdr:col>10</xdr:col>
      <xdr:colOff>114300</xdr:colOff>
      <xdr:row>36</xdr:row>
      <xdr:rowOff>104775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8105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37</xdr:row>
      <xdr:rowOff>95250</xdr:rowOff>
    </xdr:from>
    <xdr:to>
      <xdr:col>10</xdr:col>
      <xdr:colOff>114300</xdr:colOff>
      <xdr:row>39</xdr:row>
      <xdr:rowOff>104775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87915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52</xdr:row>
      <xdr:rowOff>76200</xdr:rowOff>
    </xdr:from>
    <xdr:to>
      <xdr:col>10</xdr:col>
      <xdr:colOff>180975</xdr:colOff>
      <xdr:row>54</xdr:row>
      <xdr:rowOff>142875</xdr:rowOff>
    </xdr:to>
    <xdr:sp>
      <xdr:nvSpPr>
        <xdr:cNvPr id="13" name="Rectangle à coins arrondis 16"/>
        <xdr:cNvSpPr>
          <a:spLocks/>
        </xdr:cNvSpPr>
      </xdr:nvSpPr>
      <xdr:spPr>
        <a:xfrm>
          <a:off x="3752850" y="122015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47</xdr:row>
      <xdr:rowOff>142875</xdr:rowOff>
    </xdr:from>
    <xdr:to>
      <xdr:col>10</xdr:col>
      <xdr:colOff>123825</xdr:colOff>
      <xdr:row>49</xdr:row>
      <xdr:rowOff>85725</xdr:rowOff>
    </xdr:to>
    <xdr:sp>
      <xdr:nvSpPr>
        <xdr:cNvPr id="14" name="Rectangle à coins arrondis 17"/>
        <xdr:cNvSpPr>
          <a:spLocks/>
        </xdr:cNvSpPr>
      </xdr:nvSpPr>
      <xdr:spPr>
        <a:xfrm>
          <a:off x="3095625" y="11125200"/>
          <a:ext cx="195262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10</xdr:col>
      <xdr:colOff>9525</xdr:colOff>
      <xdr:row>49</xdr:row>
      <xdr:rowOff>19050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112109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52</xdr:row>
      <xdr:rowOff>114300</xdr:rowOff>
    </xdr:from>
    <xdr:to>
      <xdr:col>9</xdr:col>
      <xdr:colOff>333375</xdr:colOff>
      <xdr:row>54</xdr:row>
      <xdr:rowOff>85725</xdr:rowOff>
    </xdr:to>
    <xdr:pic>
      <xdr:nvPicPr>
        <xdr:cNvPr id="16" name="Picture 1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1223962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62</xdr:row>
      <xdr:rowOff>142875</xdr:rowOff>
    </xdr:from>
    <xdr:to>
      <xdr:col>10</xdr:col>
      <xdr:colOff>123825</xdr:colOff>
      <xdr:row>64</xdr:row>
      <xdr:rowOff>85725</xdr:rowOff>
    </xdr:to>
    <xdr:sp>
      <xdr:nvSpPr>
        <xdr:cNvPr id="17" name="Rectangle à coins arrondis 23"/>
        <xdr:cNvSpPr>
          <a:spLocks/>
        </xdr:cNvSpPr>
      </xdr:nvSpPr>
      <xdr:spPr>
        <a:xfrm>
          <a:off x="3086100" y="14554200"/>
          <a:ext cx="1962150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10</xdr:col>
      <xdr:colOff>9525</xdr:colOff>
      <xdr:row>64</xdr:row>
      <xdr:rowOff>19050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146399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81</xdr:row>
      <xdr:rowOff>85725</xdr:rowOff>
    </xdr:from>
    <xdr:to>
      <xdr:col>10</xdr:col>
      <xdr:colOff>180975</xdr:colOff>
      <xdr:row>83</xdr:row>
      <xdr:rowOff>152400</xdr:rowOff>
    </xdr:to>
    <xdr:sp>
      <xdr:nvSpPr>
        <xdr:cNvPr id="19" name="Rectangle à coins arrondis 26"/>
        <xdr:cNvSpPr>
          <a:spLocks/>
        </xdr:cNvSpPr>
      </xdr:nvSpPr>
      <xdr:spPr>
        <a:xfrm>
          <a:off x="3752850" y="188404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78</xdr:row>
      <xdr:rowOff>76200</xdr:rowOff>
    </xdr:from>
    <xdr:to>
      <xdr:col>10</xdr:col>
      <xdr:colOff>180975</xdr:colOff>
      <xdr:row>80</xdr:row>
      <xdr:rowOff>142875</xdr:rowOff>
    </xdr:to>
    <xdr:sp>
      <xdr:nvSpPr>
        <xdr:cNvPr id="20" name="Rectangle à coins arrondis 27"/>
        <xdr:cNvSpPr>
          <a:spLocks/>
        </xdr:cNvSpPr>
      </xdr:nvSpPr>
      <xdr:spPr>
        <a:xfrm>
          <a:off x="3752850" y="181451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73</xdr:row>
      <xdr:rowOff>142875</xdr:rowOff>
    </xdr:from>
    <xdr:to>
      <xdr:col>10</xdr:col>
      <xdr:colOff>123825</xdr:colOff>
      <xdr:row>75</xdr:row>
      <xdr:rowOff>85725</xdr:rowOff>
    </xdr:to>
    <xdr:sp>
      <xdr:nvSpPr>
        <xdr:cNvPr id="21" name="Rectangle à coins arrondis 28"/>
        <xdr:cNvSpPr>
          <a:spLocks/>
        </xdr:cNvSpPr>
      </xdr:nvSpPr>
      <xdr:spPr>
        <a:xfrm>
          <a:off x="3038475" y="17068800"/>
          <a:ext cx="20097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10</xdr:col>
      <xdr:colOff>9525</xdr:colOff>
      <xdr:row>75</xdr:row>
      <xdr:rowOff>19050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171545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78</xdr:row>
      <xdr:rowOff>95250</xdr:rowOff>
    </xdr:from>
    <xdr:to>
      <xdr:col>10</xdr:col>
      <xdr:colOff>114300</xdr:colOff>
      <xdr:row>80</xdr:row>
      <xdr:rowOff>104775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181641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81</xdr:row>
      <xdr:rowOff>95250</xdr:rowOff>
    </xdr:from>
    <xdr:to>
      <xdr:col>10</xdr:col>
      <xdr:colOff>114300</xdr:colOff>
      <xdr:row>83</xdr:row>
      <xdr:rowOff>104775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18849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99</xdr:row>
      <xdr:rowOff>85725</xdr:rowOff>
    </xdr:from>
    <xdr:to>
      <xdr:col>10</xdr:col>
      <xdr:colOff>180975</xdr:colOff>
      <xdr:row>101</xdr:row>
      <xdr:rowOff>152400</xdr:rowOff>
    </xdr:to>
    <xdr:sp>
      <xdr:nvSpPr>
        <xdr:cNvPr id="25" name="Rectangle à coins arrondis 32"/>
        <xdr:cNvSpPr>
          <a:spLocks/>
        </xdr:cNvSpPr>
      </xdr:nvSpPr>
      <xdr:spPr>
        <a:xfrm>
          <a:off x="3752850" y="229552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96</xdr:row>
      <xdr:rowOff>76200</xdr:rowOff>
    </xdr:from>
    <xdr:to>
      <xdr:col>10</xdr:col>
      <xdr:colOff>180975</xdr:colOff>
      <xdr:row>98</xdr:row>
      <xdr:rowOff>142875</xdr:rowOff>
    </xdr:to>
    <xdr:sp>
      <xdr:nvSpPr>
        <xdr:cNvPr id="26" name="Rectangle à coins arrondis 33"/>
        <xdr:cNvSpPr>
          <a:spLocks/>
        </xdr:cNvSpPr>
      </xdr:nvSpPr>
      <xdr:spPr>
        <a:xfrm>
          <a:off x="3752850" y="222599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91</xdr:row>
      <xdr:rowOff>142875</xdr:rowOff>
    </xdr:from>
    <xdr:to>
      <xdr:col>10</xdr:col>
      <xdr:colOff>123825</xdr:colOff>
      <xdr:row>93</xdr:row>
      <xdr:rowOff>85725</xdr:rowOff>
    </xdr:to>
    <xdr:sp>
      <xdr:nvSpPr>
        <xdr:cNvPr id="27" name="Rectangle à coins arrondis 34"/>
        <xdr:cNvSpPr>
          <a:spLocks/>
        </xdr:cNvSpPr>
      </xdr:nvSpPr>
      <xdr:spPr>
        <a:xfrm>
          <a:off x="3038475" y="21183600"/>
          <a:ext cx="20097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10</xdr:col>
      <xdr:colOff>9525</xdr:colOff>
      <xdr:row>93</xdr:row>
      <xdr:rowOff>19050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212693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96</xdr:row>
      <xdr:rowOff>95250</xdr:rowOff>
    </xdr:from>
    <xdr:to>
      <xdr:col>10</xdr:col>
      <xdr:colOff>114300</xdr:colOff>
      <xdr:row>98</xdr:row>
      <xdr:rowOff>104775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222789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99</xdr:row>
      <xdr:rowOff>95250</xdr:rowOff>
    </xdr:from>
    <xdr:to>
      <xdr:col>10</xdr:col>
      <xdr:colOff>114300</xdr:colOff>
      <xdr:row>101</xdr:row>
      <xdr:rowOff>104775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22964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117</xdr:row>
      <xdr:rowOff>85725</xdr:rowOff>
    </xdr:from>
    <xdr:to>
      <xdr:col>10</xdr:col>
      <xdr:colOff>180975</xdr:colOff>
      <xdr:row>119</xdr:row>
      <xdr:rowOff>152400</xdr:rowOff>
    </xdr:to>
    <xdr:sp>
      <xdr:nvSpPr>
        <xdr:cNvPr id="31" name="Rectangle à coins arrondis 38"/>
        <xdr:cNvSpPr>
          <a:spLocks/>
        </xdr:cNvSpPr>
      </xdr:nvSpPr>
      <xdr:spPr>
        <a:xfrm>
          <a:off x="3752850" y="270700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114</xdr:row>
      <xdr:rowOff>76200</xdr:rowOff>
    </xdr:from>
    <xdr:to>
      <xdr:col>10</xdr:col>
      <xdr:colOff>180975</xdr:colOff>
      <xdr:row>116</xdr:row>
      <xdr:rowOff>142875</xdr:rowOff>
    </xdr:to>
    <xdr:sp>
      <xdr:nvSpPr>
        <xdr:cNvPr id="32" name="Rectangle à coins arrondis 39"/>
        <xdr:cNvSpPr>
          <a:spLocks/>
        </xdr:cNvSpPr>
      </xdr:nvSpPr>
      <xdr:spPr>
        <a:xfrm>
          <a:off x="3752850" y="263747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109</xdr:row>
      <xdr:rowOff>142875</xdr:rowOff>
    </xdr:from>
    <xdr:to>
      <xdr:col>10</xdr:col>
      <xdr:colOff>123825</xdr:colOff>
      <xdr:row>111</xdr:row>
      <xdr:rowOff>85725</xdr:rowOff>
    </xdr:to>
    <xdr:sp>
      <xdr:nvSpPr>
        <xdr:cNvPr id="33" name="Rectangle à coins arrondis 40"/>
        <xdr:cNvSpPr>
          <a:spLocks/>
        </xdr:cNvSpPr>
      </xdr:nvSpPr>
      <xdr:spPr>
        <a:xfrm>
          <a:off x="3038475" y="25298400"/>
          <a:ext cx="20097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0</xdr:rowOff>
    </xdr:from>
    <xdr:to>
      <xdr:col>10</xdr:col>
      <xdr:colOff>9525</xdr:colOff>
      <xdr:row>111</xdr:row>
      <xdr:rowOff>19050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253841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114</xdr:row>
      <xdr:rowOff>95250</xdr:rowOff>
    </xdr:from>
    <xdr:to>
      <xdr:col>10</xdr:col>
      <xdr:colOff>114300</xdr:colOff>
      <xdr:row>116</xdr:row>
      <xdr:rowOff>104775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26393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117</xdr:row>
      <xdr:rowOff>95250</xdr:rowOff>
    </xdr:from>
    <xdr:to>
      <xdr:col>10</xdr:col>
      <xdr:colOff>114300</xdr:colOff>
      <xdr:row>119</xdr:row>
      <xdr:rowOff>104775</xdr:rowOff>
    </xdr:to>
    <xdr:pic>
      <xdr:nvPicPr>
        <xdr:cNvPr id="36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270795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104775</xdr:rowOff>
    </xdr:from>
    <xdr:to>
      <xdr:col>13</xdr:col>
      <xdr:colOff>1152525</xdr:colOff>
      <xdr:row>2</xdr:row>
      <xdr:rowOff>142875</xdr:rowOff>
    </xdr:to>
    <xdr:sp>
      <xdr:nvSpPr>
        <xdr:cNvPr id="37" name="Ellipse 45"/>
        <xdr:cNvSpPr>
          <a:spLocks/>
        </xdr:cNvSpPr>
      </xdr:nvSpPr>
      <xdr:spPr>
        <a:xfrm>
          <a:off x="2971800" y="104775"/>
          <a:ext cx="5543550" cy="619125"/>
        </a:xfrm>
        <a:prstGeom prst="ellipse">
          <a:avLst/>
        </a:prstGeom>
        <a:noFill/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19</xdr:row>
      <xdr:rowOff>219075</xdr:rowOff>
    </xdr:from>
    <xdr:to>
      <xdr:col>15</xdr:col>
      <xdr:colOff>19050</xdr:colOff>
      <xdr:row>22</xdr:row>
      <xdr:rowOff>161925</xdr:rowOff>
    </xdr:to>
    <xdr:sp>
      <xdr:nvSpPr>
        <xdr:cNvPr id="38" name="Flèche vers le bas 44"/>
        <xdr:cNvSpPr>
          <a:spLocks/>
        </xdr:cNvSpPr>
      </xdr:nvSpPr>
      <xdr:spPr>
        <a:xfrm>
          <a:off x="11058525" y="4800600"/>
          <a:ext cx="447675" cy="628650"/>
        </a:xfrm>
        <a:prstGeom prst="downArrow">
          <a:avLst>
            <a:gd name="adj" fmla="val 14634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37</xdr:row>
      <xdr:rowOff>0</xdr:rowOff>
    </xdr:from>
    <xdr:to>
      <xdr:col>15</xdr:col>
      <xdr:colOff>19050</xdr:colOff>
      <xdr:row>39</xdr:row>
      <xdr:rowOff>171450</xdr:rowOff>
    </xdr:to>
    <xdr:sp>
      <xdr:nvSpPr>
        <xdr:cNvPr id="39" name="Flèche vers le bas 46"/>
        <xdr:cNvSpPr>
          <a:spLocks/>
        </xdr:cNvSpPr>
      </xdr:nvSpPr>
      <xdr:spPr>
        <a:xfrm>
          <a:off x="11058525" y="8696325"/>
          <a:ext cx="447675" cy="628650"/>
        </a:xfrm>
        <a:prstGeom prst="downArrow">
          <a:avLst>
            <a:gd name="adj" fmla="val 14041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53</xdr:row>
      <xdr:rowOff>0</xdr:rowOff>
    </xdr:from>
    <xdr:to>
      <xdr:col>15</xdr:col>
      <xdr:colOff>19050</xdr:colOff>
      <xdr:row>55</xdr:row>
      <xdr:rowOff>161925</xdr:rowOff>
    </xdr:to>
    <xdr:sp>
      <xdr:nvSpPr>
        <xdr:cNvPr id="40" name="Flèche vers le bas 47"/>
        <xdr:cNvSpPr>
          <a:spLocks/>
        </xdr:cNvSpPr>
      </xdr:nvSpPr>
      <xdr:spPr>
        <a:xfrm>
          <a:off x="11058525" y="12353925"/>
          <a:ext cx="447675" cy="619125"/>
        </a:xfrm>
        <a:prstGeom prst="downArrow">
          <a:avLst>
            <a:gd name="adj" fmla="val 13611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63</xdr:row>
      <xdr:rowOff>180975</xdr:rowOff>
    </xdr:from>
    <xdr:to>
      <xdr:col>15</xdr:col>
      <xdr:colOff>19050</xdr:colOff>
      <xdr:row>66</xdr:row>
      <xdr:rowOff>133350</xdr:rowOff>
    </xdr:to>
    <xdr:sp>
      <xdr:nvSpPr>
        <xdr:cNvPr id="41" name="Flèche vers le bas 48"/>
        <xdr:cNvSpPr>
          <a:spLocks/>
        </xdr:cNvSpPr>
      </xdr:nvSpPr>
      <xdr:spPr>
        <a:xfrm>
          <a:off x="11058525" y="14820900"/>
          <a:ext cx="447675" cy="638175"/>
        </a:xfrm>
        <a:prstGeom prst="downArrow">
          <a:avLst>
            <a:gd name="adj" fmla="val 15041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81</xdr:row>
      <xdr:rowOff>209550</xdr:rowOff>
    </xdr:from>
    <xdr:to>
      <xdr:col>15</xdr:col>
      <xdr:colOff>19050</xdr:colOff>
      <xdr:row>84</xdr:row>
      <xdr:rowOff>152400</xdr:rowOff>
    </xdr:to>
    <xdr:sp>
      <xdr:nvSpPr>
        <xdr:cNvPr id="42" name="Flèche vers le bas 49"/>
        <xdr:cNvSpPr>
          <a:spLocks/>
        </xdr:cNvSpPr>
      </xdr:nvSpPr>
      <xdr:spPr>
        <a:xfrm>
          <a:off x="11058525" y="18964275"/>
          <a:ext cx="447675" cy="628650"/>
        </a:xfrm>
        <a:prstGeom prst="downArrow">
          <a:avLst>
            <a:gd name="adj" fmla="val 14634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100</xdr:row>
      <xdr:rowOff>19050</xdr:rowOff>
    </xdr:from>
    <xdr:to>
      <xdr:col>15</xdr:col>
      <xdr:colOff>19050</xdr:colOff>
      <xdr:row>102</xdr:row>
      <xdr:rowOff>180975</xdr:rowOff>
    </xdr:to>
    <xdr:sp>
      <xdr:nvSpPr>
        <xdr:cNvPr id="43" name="Flèche vers le bas 50"/>
        <xdr:cNvSpPr>
          <a:spLocks/>
        </xdr:cNvSpPr>
      </xdr:nvSpPr>
      <xdr:spPr>
        <a:xfrm>
          <a:off x="11058525" y="23117175"/>
          <a:ext cx="447675" cy="619125"/>
        </a:xfrm>
        <a:prstGeom prst="downArrow">
          <a:avLst>
            <a:gd name="adj" fmla="val 13689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180975</xdr:colOff>
      <xdr:row>164</xdr:row>
      <xdr:rowOff>28575</xdr:rowOff>
    </xdr:from>
    <xdr:to>
      <xdr:col>15</xdr:col>
      <xdr:colOff>200025</xdr:colOff>
      <xdr:row>168</xdr:row>
      <xdr:rowOff>19050</xdr:rowOff>
    </xdr:to>
    <xdr:pic>
      <xdr:nvPicPr>
        <xdr:cNvPr id="44" name="Picture 2" descr="C:\Users\utilisateur\AppData\Local\Microsoft\Windows\Temporary Internet Files\Content.IE5\PT3KZ8CP\MC900251257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96600" y="37757100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135</xdr:row>
      <xdr:rowOff>85725</xdr:rowOff>
    </xdr:from>
    <xdr:to>
      <xdr:col>10</xdr:col>
      <xdr:colOff>180975</xdr:colOff>
      <xdr:row>137</xdr:row>
      <xdr:rowOff>152400</xdr:rowOff>
    </xdr:to>
    <xdr:sp>
      <xdr:nvSpPr>
        <xdr:cNvPr id="45" name="Rectangle à coins arrondis 55"/>
        <xdr:cNvSpPr>
          <a:spLocks/>
        </xdr:cNvSpPr>
      </xdr:nvSpPr>
      <xdr:spPr>
        <a:xfrm>
          <a:off x="3752850" y="311848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132</xdr:row>
      <xdr:rowOff>76200</xdr:rowOff>
    </xdr:from>
    <xdr:to>
      <xdr:col>10</xdr:col>
      <xdr:colOff>180975</xdr:colOff>
      <xdr:row>134</xdr:row>
      <xdr:rowOff>142875</xdr:rowOff>
    </xdr:to>
    <xdr:sp>
      <xdr:nvSpPr>
        <xdr:cNvPr id="46" name="Rectangle à coins arrondis 56"/>
        <xdr:cNvSpPr>
          <a:spLocks/>
        </xdr:cNvSpPr>
      </xdr:nvSpPr>
      <xdr:spPr>
        <a:xfrm>
          <a:off x="3752850" y="304895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127</xdr:row>
      <xdr:rowOff>142875</xdr:rowOff>
    </xdr:from>
    <xdr:to>
      <xdr:col>10</xdr:col>
      <xdr:colOff>123825</xdr:colOff>
      <xdr:row>129</xdr:row>
      <xdr:rowOff>85725</xdr:rowOff>
    </xdr:to>
    <xdr:sp>
      <xdr:nvSpPr>
        <xdr:cNvPr id="47" name="Rectangle à coins arrondis 57"/>
        <xdr:cNvSpPr>
          <a:spLocks/>
        </xdr:cNvSpPr>
      </xdr:nvSpPr>
      <xdr:spPr>
        <a:xfrm>
          <a:off x="3038475" y="29413200"/>
          <a:ext cx="20097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128</xdr:row>
      <xdr:rowOff>0</xdr:rowOff>
    </xdr:from>
    <xdr:to>
      <xdr:col>10</xdr:col>
      <xdr:colOff>9525</xdr:colOff>
      <xdr:row>129</xdr:row>
      <xdr:rowOff>19050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294989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132</xdr:row>
      <xdr:rowOff>95250</xdr:rowOff>
    </xdr:from>
    <xdr:to>
      <xdr:col>10</xdr:col>
      <xdr:colOff>114300</xdr:colOff>
      <xdr:row>134</xdr:row>
      <xdr:rowOff>104775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305085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135</xdr:row>
      <xdr:rowOff>95250</xdr:rowOff>
    </xdr:from>
    <xdr:to>
      <xdr:col>10</xdr:col>
      <xdr:colOff>114300</xdr:colOff>
      <xdr:row>137</xdr:row>
      <xdr:rowOff>104775</xdr:rowOff>
    </xdr:to>
    <xdr:pic>
      <xdr:nvPicPr>
        <xdr:cNvPr id="50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31194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118</xdr:row>
      <xdr:rowOff>19050</xdr:rowOff>
    </xdr:from>
    <xdr:to>
      <xdr:col>15</xdr:col>
      <xdr:colOff>19050</xdr:colOff>
      <xdr:row>120</xdr:row>
      <xdr:rowOff>180975</xdr:rowOff>
    </xdr:to>
    <xdr:sp>
      <xdr:nvSpPr>
        <xdr:cNvPr id="51" name="Flèche vers le bas 61"/>
        <xdr:cNvSpPr>
          <a:spLocks/>
        </xdr:cNvSpPr>
      </xdr:nvSpPr>
      <xdr:spPr>
        <a:xfrm>
          <a:off x="11058525" y="27231975"/>
          <a:ext cx="447675" cy="619125"/>
        </a:xfrm>
        <a:prstGeom prst="downArrow">
          <a:avLst>
            <a:gd name="adj" fmla="val 14041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153</xdr:row>
      <xdr:rowOff>85725</xdr:rowOff>
    </xdr:from>
    <xdr:to>
      <xdr:col>10</xdr:col>
      <xdr:colOff>180975</xdr:colOff>
      <xdr:row>155</xdr:row>
      <xdr:rowOff>152400</xdr:rowOff>
    </xdr:to>
    <xdr:sp>
      <xdr:nvSpPr>
        <xdr:cNvPr id="52" name="Rectangle à coins arrondis 62"/>
        <xdr:cNvSpPr>
          <a:spLocks/>
        </xdr:cNvSpPr>
      </xdr:nvSpPr>
      <xdr:spPr>
        <a:xfrm>
          <a:off x="3752850" y="35299650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150</xdr:row>
      <xdr:rowOff>76200</xdr:rowOff>
    </xdr:from>
    <xdr:to>
      <xdr:col>10</xdr:col>
      <xdr:colOff>180975</xdr:colOff>
      <xdr:row>152</xdr:row>
      <xdr:rowOff>142875</xdr:rowOff>
    </xdr:to>
    <xdr:sp>
      <xdr:nvSpPr>
        <xdr:cNvPr id="53" name="Rectangle à coins arrondis 63"/>
        <xdr:cNvSpPr>
          <a:spLocks/>
        </xdr:cNvSpPr>
      </xdr:nvSpPr>
      <xdr:spPr>
        <a:xfrm>
          <a:off x="3752850" y="34604325"/>
          <a:ext cx="1352550" cy="5238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145</xdr:row>
      <xdr:rowOff>142875</xdr:rowOff>
    </xdr:from>
    <xdr:to>
      <xdr:col>10</xdr:col>
      <xdr:colOff>123825</xdr:colOff>
      <xdr:row>147</xdr:row>
      <xdr:rowOff>85725</xdr:rowOff>
    </xdr:to>
    <xdr:sp>
      <xdr:nvSpPr>
        <xdr:cNvPr id="54" name="Rectangle à coins arrondis 64"/>
        <xdr:cNvSpPr>
          <a:spLocks/>
        </xdr:cNvSpPr>
      </xdr:nvSpPr>
      <xdr:spPr>
        <a:xfrm>
          <a:off x="3038475" y="33528000"/>
          <a:ext cx="20097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146</xdr:row>
      <xdr:rowOff>0</xdr:rowOff>
    </xdr:from>
    <xdr:to>
      <xdr:col>10</xdr:col>
      <xdr:colOff>9525</xdr:colOff>
      <xdr:row>147</xdr:row>
      <xdr:rowOff>19050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336137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150</xdr:row>
      <xdr:rowOff>95250</xdr:rowOff>
    </xdr:from>
    <xdr:to>
      <xdr:col>10</xdr:col>
      <xdr:colOff>114300</xdr:colOff>
      <xdr:row>152</xdr:row>
      <xdr:rowOff>104775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34623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153</xdr:row>
      <xdr:rowOff>95250</xdr:rowOff>
    </xdr:from>
    <xdr:to>
      <xdr:col>10</xdr:col>
      <xdr:colOff>114300</xdr:colOff>
      <xdr:row>155</xdr:row>
      <xdr:rowOff>104775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00475" y="353091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163</xdr:row>
      <xdr:rowOff>142875</xdr:rowOff>
    </xdr:from>
    <xdr:to>
      <xdr:col>10</xdr:col>
      <xdr:colOff>123825</xdr:colOff>
      <xdr:row>165</xdr:row>
      <xdr:rowOff>85725</xdr:rowOff>
    </xdr:to>
    <xdr:sp>
      <xdr:nvSpPr>
        <xdr:cNvPr id="58" name="Rectangle à coins arrondis 68"/>
        <xdr:cNvSpPr>
          <a:spLocks/>
        </xdr:cNvSpPr>
      </xdr:nvSpPr>
      <xdr:spPr>
        <a:xfrm>
          <a:off x="3086100" y="37642800"/>
          <a:ext cx="19621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164</xdr:row>
      <xdr:rowOff>0</xdr:rowOff>
    </xdr:from>
    <xdr:to>
      <xdr:col>10</xdr:col>
      <xdr:colOff>9525</xdr:colOff>
      <xdr:row>165</xdr:row>
      <xdr:rowOff>19050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3772852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136</xdr:row>
      <xdr:rowOff>9525</xdr:rowOff>
    </xdr:from>
    <xdr:to>
      <xdr:col>15</xdr:col>
      <xdr:colOff>19050</xdr:colOff>
      <xdr:row>138</xdr:row>
      <xdr:rowOff>180975</xdr:rowOff>
    </xdr:to>
    <xdr:sp>
      <xdr:nvSpPr>
        <xdr:cNvPr id="60" name="Flèche vers le bas 70"/>
        <xdr:cNvSpPr>
          <a:spLocks/>
        </xdr:cNvSpPr>
      </xdr:nvSpPr>
      <xdr:spPr>
        <a:xfrm>
          <a:off x="11049000" y="31337250"/>
          <a:ext cx="457200" cy="628650"/>
        </a:xfrm>
        <a:prstGeom prst="downArrow">
          <a:avLst>
            <a:gd name="adj" fmla="val 13824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333375</xdr:colOff>
      <xdr:row>154</xdr:row>
      <xdr:rowOff>19050</xdr:rowOff>
    </xdr:from>
    <xdr:to>
      <xdr:col>15</xdr:col>
      <xdr:colOff>19050</xdr:colOff>
      <xdr:row>156</xdr:row>
      <xdr:rowOff>190500</xdr:rowOff>
    </xdr:to>
    <xdr:sp>
      <xdr:nvSpPr>
        <xdr:cNvPr id="61" name="Flèche vers le bas 71"/>
        <xdr:cNvSpPr>
          <a:spLocks/>
        </xdr:cNvSpPr>
      </xdr:nvSpPr>
      <xdr:spPr>
        <a:xfrm>
          <a:off x="11049000" y="35461575"/>
          <a:ext cx="457200" cy="628650"/>
        </a:xfrm>
        <a:prstGeom prst="downArrow">
          <a:avLst>
            <a:gd name="adj" fmla="val 13824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8"/>
  <sheetViews>
    <sheetView showGridLines="0" tabSelected="1" zoomScalePageLayoutView="0" workbookViewId="0" topLeftCell="A1">
      <selection activeCell="L101" sqref="L101"/>
    </sheetView>
  </sheetViews>
  <sheetFormatPr defaultColWidth="11.421875" defaultRowHeight="15"/>
  <cols>
    <col min="1" max="2" width="11.57421875" style="1" customWidth="1"/>
    <col min="3" max="3" width="6.7109375" style="1" customWidth="1"/>
    <col min="4" max="5" width="5.7109375" style="1" customWidth="1"/>
    <col min="6" max="6" width="8.140625" style="1" customWidth="1"/>
    <col min="7" max="8" width="5.7109375" style="1" customWidth="1"/>
    <col min="9" max="9" width="7.28125" style="1" customWidth="1"/>
    <col min="10" max="10" width="5.7109375" style="1" customWidth="1"/>
    <col min="11" max="11" width="11.57421875" style="4" customWidth="1"/>
    <col min="12" max="12" width="7.140625" style="5" customWidth="1"/>
    <col min="13" max="13" width="17.8515625" style="1" customWidth="1"/>
    <col min="14" max="14" width="50.28125" style="3" customWidth="1"/>
    <col min="15" max="16384" width="11.57421875" style="1" customWidth="1"/>
  </cols>
  <sheetData>
    <row r="2" spans="2:15" ht="27"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1"/>
    </row>
    <row r="3" spans="2:15" ht="27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1"/>
    </row>
    <row r="4" ht="18">
      <c r="N4" s="48"/>
    </row>
    <row r="5" spans="2:14" ht="18">
      <c r="B5" s="55" t="s"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48"/>
    </row>
    <row r="6" ht="18" thickBot="1">
      <c r="N6" s="48"/>
    </row>
    <row r="7" spans="2:14" s="2" customFormat="1" ht="18">
      <c r="B7" s="11" t="s">
        <v>14</v>
      </c>
      <c r="C7" s="12">
        <v>2</v>
      </c>
      <c r="D7" s="12" t="s">
        <v>0</v>
      </c>
      <c r="E7" s="12" t="s">
        <v>2</v>
      </c>
      <c r="F7" s="12" t="s">
        <v>1</v>
      </c>
      <c r="G7" s="12" t="s">
        <v>10</v>
      </c>
      <c r="H7" s="12">
        <v>10</v>
      </c>
      <c r="I7" s="12" t="s">
        <v>9</v>
      </c>
      <c r="J7" s="12">
        <v>0</v>
      </c>
      <c r="K7" s="13"/>
      <c r="L7" s="14"/>
      <c r="M7" s="15"/>
      <c r="N7" s="49"/>
    </row>
    <row r="8" spans="2:14" ht="18">
      <c r="B8" s="16"/>
      <c r="C8" s="17"/>
      <c r="D8" s="17"/>
      <c r="E8" s="17"/>
      <c r="F8" s="17"/>
      <c r="G8" s="17"/>
      <c r="H8" s="17"/>
      <c r="I8" s="17"/>
      <c r="J8" s="17"/>
      <c r="K8" s="18"/>
      <c r="L8" s="19"/>
      <c r="M8" s="17"/>
      <c r="N8" s="46"/>
    </row>
    <row r="9" spans="2:14" ht="18">
      <c r="B9" s="16"/>
      <c r="C9" s="17"/>
      <c r="D9" s="17"/>
      <c r="E9" s="17"/>
      <c r="F9" s="17"/>
      <c r="G9" s="17"/>
      <c r="H9" s="17"/>
      <c r="I9" s="17"/>
      <c r="J9" s="17"/>
      <c r="K9" s="20" t="s">
        <v>4</v>
      </c>
      <c r="L9" s="34"/>
      <c r="M9" s="6"/>
      <c r="N9" s="45">
        <f>IF(L9="","",IF(L9=2,"Bonne réponse, continuez","Mauvaise réponse"))</f>
      </c>
    </row>
    <row r="10" spans="2:14" ht="18">
      <c r="B10" s="16"/>
      <c r="C10" s="17"/>
      <c r="D10" s="17"/>
      <c r="E10" s="17"/>
      <c r="F10" s="17"/>
      <c r="G10" s="17"/>
      <c r="H10" s="17"/>
      <c r="I10" s="17"/>
      <c r="J10" s="17"/>
      <c r="K10" s="20" t="s">
        <v>5</v>
      </c>
      <c r="L10" s="35"/>
      <c r="M10" s="6"/>
      <c r="N10" s="45">
        <f>IF(L10="","",IF(L10=1,"Bonne réponse, continuez","Mauvaise réponse"))</f>
      </c>
    </row>
    <row r="11" spans="2:14" ht="18">
      <c r="B11" s="16"/>
      <c r="C11" s="17"/>
      <c r="D11" s="17"/>
      <c r="E11" s="17"/>
      <c r="F11" s="17"/>
      <c r="G11" s="17"/>
      <c r="H11" s="17"/>
      <c r="I11" s="17"/>
      <c r="J11" s="17"/>
      <c r="K11" s="20" t="s">
        <v>6</v>
      </c>
      <c r="L11" s="34"/>
      <c r="M11" s="9"/>
      <c r="N11" s="45">
        <f>IF(L11="","",IF(L11=-10,"Bonne réponse, continuez","Mauvaise réponse"))</f>
      </c>
    </row>
    <row r="12" spans="2:14" ht="18">
      <c r="B12" s="16"/>
      <c r="C12" s="17"/>
      <c r="D12" s="17"/>
      <c r="E12" s="17"/>
      <c r="F12" s="17"/>
      <c r="G12" s="17"/>
      <c r="H12" s="17"/>
      <c r="I12" s="17"/>
      <c r="J12" s="17"/>
      <c r="K12" s="21"/>
      <c r="L12" s="36"/>
      <c r="M12" s="9"/>
      <c r="N12" s="45"/>
    </row>
    <row r="13" spans="2:14" ht="18">
      <c r="B13" s="16"/>
      <c r="C13" s="17"/>
      <c r="D13" s="17"/>
      <c r="E13" s="17"/>
      <c r="F13" s="17"/>
      <c r="G13" s="22"/>
      <c r="H13" s="17"/>
      <c r="I13" s="17"/>
      <c r="J13" s="17"/>
      <c r="K13" s="7" t="s">
        <v>3</v>
      </c>
      <c r="L13" s="34"/>
      <c r="M13" s="9"/>
      <c r="N13" s="45">
        <f>IF(L13="","",IF(L13=81,"Bonne réponse, continuez","Mauvaise réponse, refaites le calcul"))</f>
      </c>
    </row>
    <row r="14" spans="2:14" ht="18">
      <c r="B14" s="16"/>
      <c r="C14" s="17"/>
      <c r="D14" s="17"/>
      <c r="E14" s="17"/>
      <c r="F14" s="17"/>
      <c r="G14" s="17"/>
      <c r="H14" s="17"/>
      <c r="I14" s="17"/>
      <c r="J14" s="17"/>
      <c r="K14" s="21"/>
      <c r="L14" s="36"/>
      <c r="M14" s="9"/>
      <c r="N14" s="45"/>
    </row>
    <row r="15" spans="2:14" ht="18">
      <c r="B15" s="16"/>
      <c r="C15" s="17"/>
      <c r="D15" s="17"/>
      <c r="E15" s="17"/>
      <c r="F15" s="17"/>
      <c r="G15" s="17"/>
      <c r="H15" s="17"/>
      <c r="I15" s="17"/>
      <c r="J15" s="17"/>
      <c r="K15" s="8" t="s">
        <v>7</v>
      </c>
      <c r="L15" s="34"/>
      <c r="M15" s="23" t="s">
        <v>8</v>
      </c>
      <c r="N15" s="45">
        <f>IF(L15="","",IF(L15=2,"Bonne réponse, continuez","Mauvaise réponse, vérifiez sur votre formulaire"))</f>
      </c>
    </row>
    <row r="16" spans="2:14" ht="18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37"/>
      <c r="M16" s="23"/>
      <c r="N16" s="45"/>
    </row>
    <row r="17" spans="2:14" ht="18"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38"/>
      <c r="M17" s="17"/>
      <c r="N17" s="45"/>
    </row>
    <row r="18" spans="2:14" ht="18">
      <c r="B18" s="16"/>
      <c r="C18" s="17"/>
      <c r="D18" s="17"/>
      <c r="E18" s="17"/>
      <c r="F18" s="17"/>
      <c r="G18" s="22"/>
      <c r="H18" s="17"/>
      <c r="I18" s="17"/>
      <c r="J18" s="17"/>
      <c r="K18" s="24" t="s">
        <v>12</v>
      </c>
      <c r="L18" s="39"/>
      <c r="M18" s="10"/>
      <c r="N18" s="45">
        <f>IF(L18="","",IF(L18=2,"Bonne réponse, continuez","Mauvaise réponse, vérifiez vos calculs !"))</f>
      </c>
    </row>
    <row r="19" spans="2:14" ht="18">
      <c r="B19" s="16"/>
      <c r="C19" s="17"/>
      <c r="D19" s="17"/>
      <c r="E19" s="17"/>
      <c r="F19" s="17"/>
      <c r="G19" s="17"/>
      <c r="H19" s="17"/>
      <c r="I19" s="17"/>
      <c r="J19" s="17"/>
      <c r="K19" s="24"/>
      <c r="L19" s="38"/>
      <c r="M19" s="17"/>
      <c r="N19" s="45"/>
    </row>
    <row r="20" spans="2:14" ht="18">
      <c r="B20" s="16"/>
      <c r="C20" s="17"/>
      <c r="D20" s="17"/>
      <c r="E20" s="17"/>
      <c r="F20" s="17"/>
      <c r="G20" s="25"/>
      <c r="H20" s="17"/>
      <c r="I20" s="17"/>
      <c r="J20" s="17"/>
      <c r="K20" s="18"/>
      <c r="L20" s="38"/>
      <c r="M20" s="17"/>
      <c r="N20" s="45"/>
    </row>
    <row r="21" spans="2:14" ht="18">
      <c r="B21" s="16"/>
      <c r="C21" s="17"/>
      <c r="D21" s="17"/>
      <c r="E21" s="17"/>
      <c r="F21" s="17"/>
      <c r="G21" s="17"/>
      <c r="H21" s="22"/>
      <c r="I21" s="17"/>
      <c r="J21" s="17"/>
      <c r="K21" s="24" t="s">
        <v>13</v>
      </c>
      <c r="L21" s="40"/>
      <c r="M21" s="10"/>
      <c r="N21" s="45">
        <f>IF(L21="","",IF(L21=-2.5,"Bonne réponse, continuez","Mauvaise réponse, vérifiez vos calculs !"))</f>
      </c>
    </row>
    <row r="22" spans="2:14" ht="18"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38"/>
      <c r="M22" s="17"/>
      <c r="N22" s="46"/>
    </row>
    <row r="23" spans="2:14" ht="18" thickBot="1"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41"/>
      <c r="M23" s="27"/>
      <c r="N23" s="47"/>
    </row>
    <row r="24" spans="12:14" ht="18" thickBot="1">
      <c r="L24" s="42"/>
      <c r="N24" s="48"/>
    </row>
    <row r="25" spans="2:14" ht="18">
      <c r="B25" s="11" t="s">
        <v>15</v>
      </c>
      <c r="C25" s="30">
        <v>0.5</v>
      </c>
      <c r="D25" s="12" t="s">
        <v>0</v>
      </c>
      <c r="E25" s="12" t="s">
        <v>10</v>
      </c>
      <c r="F25" s="12">
        <v>3</v>
      </c>
      <c r="G25" s="12" t="s">
        <v>1</v>
      </c>
      <c r="H25" s="12" t="s">
        <v>10</v>
      </c>
      <c r="I25" s="12">
        <v>8</v>
      </c>
      <c r="J25" s="12" t="s">
        <v>9</v>
      </c>
      <c r="K25" s="13">
        <v>0</v>
      </c>
      <c r="L25" s="43"/>
      <c r="M25" s="15"/>
      <c r="N25" s="49"/>
    </row>
    <row r="26" spans="2:14" ht="18"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38"/>
      <c r="M26" s="17"/>
      <c r="N26" s="46"/>
    </row>
    <row r="27" spans="2:14" ht="18">
      <c r="B27" s="16"/>
      <c r="C27" s="17"/>
      <c r="D27" s="17"/>
      <c r="E27" s="17"/>
      <c r="F27" s="17"/>
      <c r="G27" s="17"/>
      <c r="H27" s="17"/>
      <c r="I27" s="17"/>
      <c r="J27" s="17"/>
      <c r="K27" s="20" t="s">
        <v>4</v>
      </c>
      <c r="L27" s="34"/>
      <c r="M27" s="6"/>
      <c r="N27" s="45">
        <f>IF(L27="","",IF(L27=0.5,"Bonne réponse, continuez","Mauvaise réponse"))</f>
      </c>
    </row>
    <row r="28" spans="2:14" ht="18">
      <c r="B28" s="16"/>
      <c r="C28" s="17"/>
      <c r="D28" s="17"/>
      <c r="E28" s="17"/>
      <c r="F28" s="17"/>
      <c r="G28" s="17"/>
      <c r="H28" s="17"/>
      <c r="I28" s="17"/>
      <c r="J28" s="17"/>
      <c r="K28" s="20" t="s">
        <v>5</v>
      </c>
      <c r="L28" s="35"/>
      <c r="M28" s="6"/>
      <c r="N28" s="45">
        <f>IF(L28="","",IF(L28=-3,"Bonne réponse, continuez","Mauvaise réponse"))</f>
      </c>
    </row>
    <row r="29" spans="2:14" ht="18">
      <c r="B29" s="16"/>
      <c r="C29" s="17"/>
      <c r="D29" s="17"/>
      <c r="E29" s="17"/>
      <c r="F29" s="17"/>
      <c r="G29" s="17"/>
      <c r="H29" s="17"/>
      <c r="I29" s="17"/>
      <c r="J29" s="17"/>
      <c r="K29" s="20" t="s">
        <v>6</v>
      </c>
      <c r="L29" s="34"/>
      <c r="M29" s="9"/>
      <c r="N29" s="45">
        <f>IF(L29="","",IF(L29=-8,"Bonne réponse, continuez","Mauvaise réponse"))</f>
      </c>
    </row>
    <row r="30" spans="2:14" ht="18">
      <c r="B30" s="16"/>
      <c r="C30" s="17"/>
      <c r="D30" s="17"/>
      <c r="E30" s="17"/>
      <c r="F30" s="17"/>
      <c r="G30" s="17"/>
      <c r="H30" s="17"/>
      <c r="I30" s="17"/>
      <c r="J30" s="17"/>
      <c r="K30" s="21"/>
      <c r="L30" s="36"/>
      <c r="M30" s="9"/>
      <c r="N30" s="45"/>
    </row>
    <row r="31" spans="2:14" ht="18">
      <c r="B31" s="16"/>
      <c r="C31" s="17"/>
      <c r="D31" s="17"/>
      <c r="E31" s="17"/>
      <c r="F31" s="17"/>
      <c r="G31" s="22"/>
      <c r="H31" s="17"/>
      <c r="I31" s="17"/>
      <c r="J31" s="17"/>
      <c r="K31" s="7" t="s">
        <v>3</v>
      </c>
      <c r="L31" s="34"/>
      <c r="M31" s="9"/>
      <c r="N31" s="45">
        <f>IF(L31="","",IF(L31=25,"Bonne réponse, continuez","Mauvaise réponse, refaites le calcul"))</f>
      </c>
    </row>
    <row r="32" spans="2:14" ht="18">
      <c r="B32" s="16"/>
      <c r="C32" s="17"/>
      <c r="D32" s="17"/>
      <c r="E32" s="17"/>
      <c r="F32" s="17"/>
      <c r="G32" s="17"/>
      <c r="H32" s="17"/>
      <c r="I32" s="17"/>
      <c r="J32" s="17"/>
      <c r="K32" s="21"/>
      <c r="L32" s="36"/>
      <c r="M32" s="9"/>
      <c r="N32" s="45"/>
    </row>
    <row r="33" spans="2:14" ht="18">
      <c r="B33" s="16"/>
      <c r="C33" s="17"/>
      <c r="D33" s="17"/>
      <c r="E33" s="17"/>
      <c r="F33" s="17"/>
      <c r="G33" s="17"/>
      <c r="H33" s="17"/>
      <c r="I33" s="17"/>
      <c r="J33" s="17"/>
      <c r="K33" s="8" t="s">
        <v>7</v>
      </c>
      <c r="L33" s="34"/>
      <c r="M33" s="23" t="s">
        <v>8</v>
      </c>
      <c r="N33" s="45">
        <f>IF(L33="","",IF(L33=2,"Bonne réponse, continuez","Mauvaise réponse, vérifiez sur votre formulaire"))</f>
      </c>
    </row>
    <row r="34" spans="2:14" ht="18">
      <c r="B34" s="16"/>
      <c r="C34" s="17"/>
      <c r="D34" s="17"/>
      <c r="E34" s="17"/>
      <c r="F34" s="17"/>
      <c r="G34" s="17"/>
      <c r="H34" s="17"/>
      <c r="I34" s="17"/>
      <c r="J34" s="17"/>
      <c r="K34" s="9"/>
      <c r="L34" s="37"/>
      <c r="M34" s="23"/>
      <c r="N34" s="45"/>
    </row>
    <row r="35" spans="2:14" ht="18">
      <c r="B35" s="16"/>
      <c r="C35" s="17"/>
      <c r="D35" s="17"/>
      <c r="E35" s="17"/>
      <c r="F35" s="17"/>
      <c r="G35" s="17"/>
      <c r="H35" s="17"/>
      <c r="I35" s="17"/>
      <c r="J35" s="17"/>
      <c r="K35" s="18"/>
      <c r="L35" s="38"/>
      <c r="M35" s="17"/>
      <c r="N35" s="45"/>
    </row>
    <row r="36" spans="2:14" ht="18">
      <c r="B36" s="16"/>
      <c r="C36" s="17"/>
      <c r="D36" s="17"/>
      <c r="E36" s="17"/>
      <c r="F36" s="17"/>
      <c r="G36" s="22"/>
      <c r="H36" s="17"/>
      <c r="I36" s="17"/>
      <c r="J36" s="17"/>
      <c r="K36" s="24" t="s">
        <v>12</v>
      </c>
      <c r="L36" s="39"/>
      <c r="M36" s="10"/>
      <c r="N36" s="45">
        <f>IF(L36="","",IF(L36=8,"Bonne réponse, continuez","Mauvaise réponse, vérifiez vos calculs !"))</f>
      </c>
    </row>
    <row r="37" spans="2:14" ht="18">
      <c r="B37" s="16"/>
      <c r="C37" s="17"/>
      <c r="D37" s="17"/>
      <c r="E37" s="17"/>
      <c r="F37" s="17"/>
      <c r="G37" s="17"/>
      <c r="H37" s="17"/>
      <c r="I37" s="17"/>
      <c r="J37" s="17"/>
      <c r="K37" s="24"/>
      <c r="L37" s="38"/>
      <c r="M37" s="17"/>
      <c r="N37" s="45"/>
    </row>
    <row r="38" spans="2:14" ht="18">
      <c r="B38" s="16"/>
      <c r="C38" s="17"/>
      <c r="D38" s="17"/>
      <c r="E38" s="17"/>
      <c r="F38" s="17"/>
      <c r="G38" s="25"/>
      <c r="H38" s="17"/>
      <c r="I38" s="17"/>
      <c r="J38" s="17"/>
      <c r="K38" s="18"/>
      <c r="L38" s="38"/>
      <c r="M38" s="17"/>
      <c r="N38" s="45"/>
    </row>
    <row r="39" spans="2:14" ht="18">
      <c r="B39" s="16"/>
      <c r="C39" s="17"/>
      <c r="D39" s="17"/>
      <c r="E39" s="17"/>
      <c r="F39" s="17"/>
      <c r="G39" s="17"/>
      <c r="H39" s="22"/>
      <c r="I39" s="17"/>
      <c r="J39" s="17"/>
      <c r="K39" s="24" t="s">
        <v>13</v>
      </c>
      <c r="L39" s="40"/>
      <c r="M39" s="10"/>
      <c r="N39" s="45">
        <f>IF(L39="","",IF(L39=-2,"Bonne réponse, continuez","Mauvaise réponse, vérifiez vos calculs !"))</f>
      </c>
    </row>
    <row r="40" spans="2:14" ht="18">
      <c r="B40" s="16"/>
      <c r="C40" s="17"/>
      <c r="D40" s="17"/>
      <c r="E40" s="17"/>
      <c r="F40" s="17"/>
      <c r="G40" s="17"/>
      <c r="H40" s="17"/>
      <c r="I40" s="17"/>
      <c r="J40" s="17"/>
      <c r="K40" s="18"/>
      <c r="L40" s="38"/>
      <c r="M40" s="17"/>
      <c r="N40" s="46"/>
    </row>
    <row r="41" spans="2:14" ht="18" thickBot="1"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41"/>
      <c r="M41" s="27"/>
      <c r="N41" s="47"/>
    </row>
    <row r="42" spans="12:14" ht="18" thickBot="1">
      <c r="L42" s="42"/>
      <c r="N42" s="48"/>
    </row>
    <row r="43" spans="2:14" ht="18">
      <c r="B43" s="11" t="s">
        <v>16</v>
      </c>
      <c r="C43" s="31">
        <v>9</v>
      </c>
      <c r="D43" s="12" t="s">
        <v>0</v>
      </c>
      <c r="E43" s="12" t="s">
        <v>2</v>
      </c>
      <c r="F43" s="12">
        <v>6</v>
      </c>
      <c r="G43" s="12" t="s">
        <v>1</v>
      </c>
      <c r="H43" s="12" t="s">
        <v>2</v>
      </c>
      <c r="I43" s="12">
        <v>1</v>
      </c>
      <c r="J43" s="12" t="s">
        <v>9</v>
      </c>
      <c r="K43" s="13">
        <v>0</v>
      </c>
      <c r="L43" s="43"/>
      <c r="M43" s="15"/>
      <c r="N43" s="49"/>
    </row>
    <row r="44" spans="2:14" ht="18">
      <c r="B44" s="16"/>
      <c r="C44" s="17"/>
      <c r="D44" s="17"/>
      <c r="E44" s="17"/>
      <c r="F44" s="17"/>
      <c r="G44" s="17"/>
      <c r="H44" s="17"/>
      <c r="I44" s="17"/>
      <c r="J44" s="17"/>
      <c r="K44" s="18"/>
      <c r="L44" s="38"/>
      <c r="M44" s="17"/>
      <c r="N44" s="46"/>
    </row>
    <row r="45" spans="2:14" ht="18">
      <c r="B45" s="16"/>
      <c r="C45" s="17"/>
      <c r="D45" s="17"/>
      <c r="E45" s="17"/>
      <c r="F45" s="17"/>
      <c r="G45" s="17"/>
      <c r="H45" s="17"/>
      <c r="I45" s="17"/>
      <c r="J45" s="17"/>
      <c r="K45" s="20" t="s">
        <v>4</v>
      </c>
      <c r="L45" s="34"/>
      <c r="M45" s="6"/>
      <c r="N45" s="45">
        <f>IF(L45="","",IF(L45=9,"Bonne réponse, continuez","Mauvaise réponse"))</f>
      </c>
    </row>
    <row r="46" spans="2:14" ht="18">
      <c r="B46" s="16"/>
      <c r="C46" s="17"/>
      <c r="D46" s="17"/>
      <c r="E46" s="17"/>
      <c r="F46" s="17"/>
      <c r="G46" s="17"/>
      <c r="H46" s="17"/>
      <c r="I46" s="17"/>
      <c r="J46" s="17"/>
      <c r="K46" s="20" t="s">
        <v>5</v>
      </c>
      <c r="L46" s="35"/>
      <c r="M46" s="6"/>
      <c r="N46" s="45">
        <f>IF(L46="","",IF(L46=6,"Bonne réponse, continuez","Mauvaise réponse"))</f>
      </c>
    </row>
    <row r="47" spans="2:14" ht="18">
      <c r="B47" s="16"/>
      <c r="C47" s="17"/>
      <c r="D47" s="17"/>
      <c r="E47" s="17"/>
      <c r="F47" s="17"/>
      <c r="G47" s="17"/>
      <c r="H47" s="17"/>
      <c r="I47" s="17"/>
      <c r="J47" s="17"/>
      <c r="K47" s="20" t="s">
        <v>6</v>
      </c>
      <c r="L47" s="34"/>
      <c r="M47" s="9"/>
      <c r="N47" s="45">
        <f>IF(L47="","",IF(L47=1,"Bonne réponse, continuez","Mauvaise réponse"))</f>
      </c>
    </row>
    <row r="48" spans="2:14" ht="18"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36"/>
      <c r="M48" s="9"/>
      <c r="N48" s="45"/>
    </row>
    <row r="49" spans="2:14" ht="18">
      <c r="B49" s="16"/>
      <c r="C49" s="17"/>
      <c r="D49" s="17"/>
      <c r="E49" s="17"/>
      <c r="F49" s="17"/>
      <c r="G49" s="22"/>
      <c r="H49" s="17"/>
      <c r="I49" s="17"/>
      <c r="J49" s="17"/>
      <c r="K49" s="7" t="s">
        <v>3</v>
      </c>
      <c r="L49" s="34"/>
      <c r="M49" s="9"/>
      <c r="N49" s="45">
        <f>IF(L49="","",IF(L49=0,"Bonne réponse, continuez","Mauvaise réponse, refaites le calcul"))</f>
      </c>
    </row>
    <row r="50" spans="2:14" ht="18"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36"/>
      <c r="M50" s="9"/>
      <c r="N50" s="45"/>
    </row>
    <row r="51" spans="2:14" ht="18">
      <c r="B51" s="16"/>
      <c r="C51" s="17"/>
      <c r="D51" s="17"/>
      <c r="E51" s="17"/>
      <c r="F51" s="17"/>
      <c r="G51" s="17"/>
      <c r="H51" s="17"/>
      <c r="I51" s="17"/>
      <c r="J51" s="17"/>
      <c r="K51" s="8" t="s">
        <v>7</v>
      </c>
      <c r="L51" s="34"/>
      <c r="M51" s="23" t="s">
        <v>8</v>
      </c>
      <c r="N51" s="45">
        <f>IF(L51="","",IF(L51=1,"Bonne réponse, continuez","Mauvaise réponse, vérifiez sur votre formulaire"))</f>
      </c>
    </row>
    <row r="52" spans="2:14" ht="18">
      <c r="B52" s="16"/>
      <c r="C52" s="17"/>
      <c r="D52" s="17"/>
      <c r="E52" s="17"/>
      <c r="F52" s="17"/>
      <c r="G52" s="17"/>
      <c r="H52" s="17"/>
      <c r="I52" s="17"/>
      <c r="J52" s="17"/>
      <c r="K52" s="9"/>
      <c r="L52" s="37"/>
      <c r="M52" s="23"/>
      <c r="N52" s="45"/>
    </row>
    <row r="53" spans="2:14" ht="18">
      <c r="B53" s="16"/>
      <c r="C53" s="17"/>
      <c r="D53" s="17"/>
      <c r="E53" s="17"/>
      <c r="F53" s="17"/>
      <c r="G53" s="17"/>
      <c r="H53" s="17"/>
      <c r="I53" s="17"/>
      <c r="J53" s="17"/>
      <c r="K53" s="18"/>
      <c r="L53" s="38"/>
      <c r="M53" s="17"/>
      <c r="N53" s="45"/>
    </row>
    <row r="54" spans="2:14" ht="18">
      <c r="B54" s="16"/>
      <c r="C54" s="17"/>
      <c r="D54" s="17"/>
      <c r="E54" s="17"/>
      <c r="F54" s="17"/>
      <c r="G54" s="22"/>
      <c r="H54" s="17"/>
      <c r="I54" s="17"/>
      <c r="J54" s="17"/>
      <c r="K54" s="24" t="s">
        <v>17</v>
      </c>
      <c r="L54" s="39"/>
      <c r="M54" s="10"/>
      <c r="N54" s="45">
        <f>IF(L54="","",IF(L54=-1/3,"Bonne réponse, continuez","Mauvaise réponse, vérifiez vos calculs !"))</f>
      </c>
    </row>
    <row r="55" spans="2:14" ht="18">
      <c r="B55" s="16"/>
      <c r="C55" s="17"/>
      <c r="D55" s="17"/>
      <c r="E55" s="17"/>
      <c r="F55" s="17"/>
      <c r="G55" s="17"/>
      <c r="H55" s="17"/>
      <c r="I55" s="17"/>
      <c r="J55" s="17"/>
      <c r="K55" s="24"/>
      <c r="L55" s="38"/>
      <c r="M55" s="17"/>
      <c r="N55" s="45"/>
    </row>
    <row r="56" spans="2:14" ht="18" thickBot="1">
      <c r="B56" s="26"/>
      <c r="C56" s="27"/>
      <c r="D56" s="27"/>
      <c r="E56" s="27"/>
      <c r="F56" s="27"/>
      <c r="G56" s="27"/>
      <c r="H56" s="27"/>
      <c r="I56" s="27"/>
      <c r="J56" s="27"/>
      <c r="K56" s="28"/>
      <c r="L56" s="41"/>
      <c r="M56" s="27"/>
      <c r="N56" s="47"/>
    </row>
    <row r="57" spans="12:14" ht="18" thickBot="1">
      <c r="L57" s="42"/>
      <c r="N57" s="48"/>
    </row>
    <row r="58" spans="2:14" ht="18">
      <c r="B58" s="11" t="s">
        <v>18</v>
      </c>
      <c r="C58" s="31"/>
      <c r="D58" s="12" t="s">
        <v>0</v>
      </c>
      <c r="E58" s="12" t="s">
        <v>2</v>
      </c>
      <c r="F58" s="12">
        <v>2</v>
      </c>
      <c r="G58" s="12" t="s">
        <v>1</v>
      </c>
      <c r="H58" s="12" t="s">
        <v>2</v>
      </c>
      <c r="I58" s="12">
        <v>5</v>
      </c>
      <c r="J58" s="12" t="s">
        <v>9</v>
      </c>
      <c r="K58" s="13">
        <v>0</v>
      </c>
      <c r="L58" s="43"/>
      <c r="M58" s="15"/>
      <c r="N58" s="49"/>
    </row>
    <row r="59" spans="2:14" ht="18">
      <c r="B59" s="16"/>
      <c r="C59" s="17"/>
      <c r="D59" s="17"/>
      <c r="E59" s="17"/>
      <c r="F59" s="17"/>
      <c r="G59" s="17"/>
      <c r="H59" s="17"/>
      <c r="I59" s="17"/>
      <c r="J59" s="17"/>
      <c r="K59" s="18"/>
      <c r="L59" s="38"/>
      <c r="M59" s="17"/>
      <c r="N59" s="46"/>
    </row>
    <row r="60" spans="2:14" ht="18">
      <c r="B60" s="16"/>
      <c r="C60" s="17"/>
      <c r="D60" s="17"/>
      <c r="E60" s="17"/>
      <c r="F60" s="17"/>
      <c r="G60" s="17"/>
      <c r="H60" s="17"/>
      <c r="I60" s="17"/>
      <c r="J60" s="17"/>
      <c r="K60" s="20" t="s">
        <v>4</v>
      </c>
      <c r="L60" s="34"/>
      <c r="M60" s="6"/>
      <c r="N60" s="45">
        <f>IF(L60="","",IF(L60=1,"Bonne réponse, continuez","Mauvaise réponse"))</f>
      </c>
    </row>
    <row r="61" spans="2:14" ht="18">
      <c r="B61" s="16"/>
      <c r="C61" s="17"/>
      <c r="D61" s="17"/>
      <c r="E61" s="17"/>
      <c r="F61" s="17"/>
      <c r="G61" s="17"/>
      <c r="H61" s="17"/>
      <c r="I61" s="17"/>
      <c r="J61" s="17"/>
      <c r="K61" s="20" t="s">
        <v>5</v>
      </c>
      <c r="L61" s="35"/>
      <c r="M61" s="6"/>
      <c r="N61" s="45">
        <f>IF(L61="","",IF(L61=2,"Bonne réponse, continuez","Mauvaise réponse"))</f>
      </c>
    </row>
    <row r="62" spans="2:14" ht="18">
      <c r="B62" s="16"/>
      <c r="C62" s="17"/>
      <c r="D62" s="17"/>
      <c r="E62" s="17"/>
      <c r="F62" s="17"/>
      <c r="G62" s="17"/>
      <c r="H62" s="17"/>
      <c r="I62" s="17"/>
      <c r="J62" s="17"/>
      <c r="K62" s="20" t="s">
        <v>6</v>
      </c>
      <c r="L62" s="34"/>
      <c r="M62" s="9"/>
      <c r="N62" s="45">
        <f>IF(L62="","",IF(L62=5,"Bonne réponse, continuez","Mauvaise réponse"))</f>
      </c>
    </row>
    <row r="63" spans="2:14" ht="18">
      <c r="B63" s="16"/>
      <c r="C63" s="17"/>
      <c r="D63" s="17"/>
      <c r="E63" s="17"/>
      <c r="F63" s="17"/>
      <c r="G63" s="17"/>
      <c r="H63" s="17"/>
      <c r="I63" s="17"/>
      <c r="J63" s="17"/>
      <c r="K63" s="21"/>
      <c r="L63" s="36"/>
      <c r="M63" s="9"/>
      <c r="N63" s="45"/>
    </row>
    <row r="64" spans="2:14" ht="18">
      <c r="B64" s="16"/>
      <c r="C64" s="17"/>
      <c r="D64" s="17"/>
      <c r="E64" s="17"/>
      <c r="F64" s="17"/>
      <c r="G64" s="22"/>
      <c r="H64" s="17"/>
      <c r="I64" s="17"/>
      <c r="J64" s="17"/>
      <c r="K64" s="7" t="s">
        <v>3</v>
      </c>
      <c r="L64" s="34"/>
      <c r="M64" s="9"/>
      <c r="N64" s="45">
        <f>IF(L64="","",IF(L64=-16,"Bonne réponse, continuez","Mauvaise réponse, refaites le calcul"))</f>
      </c>
    </row>
    <row r="65" spans="2:14" ht="18"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36"/>
      <c r="M65" s="9"/>
      <c r="N65" s="45"/>
    </row>
    <row r="66" spans="2:14" ht="18">
      <c r="B66" s="16"/>
      <c r="C66" s="17"/>
      <c r="D66" s="17"/>
      <c r="E66" s="17"/>
      <c r="F66" s="17"/>
      <c r="G66" s="17"/>
      <c r="H66" s="17"/>
      <c r="I66" s="17"/>
      <c r="J66" s="17"/>
      <c r="K66" s="8" t="s">
        <v>7</v>
      </c>
      <c r="L66" s="34"/>
      <c r="M66" s="23" t="s">
        <v>8</v>
      </c>
      <c r="N66" s="45">
        <f>IF(L66="","",IF(L66=0,"Bonne réponse, continuez","Mauvaise réponse, vérifiez sur votre formulaire"))</f>
      </c>
    </row>
    <row r="67" spans="2:14" ht="18" thickBot="1">
      <c r="B67" s="26"/>
      <c r="C67" s="27"/>
      <c r="D67" s="27"/>
      <c r="E67" s="27"/>
      <c r="F67" s="27"/>
      <c r="G67" s="27"/>
      <c r="H67" s="27"/>
      <c r="I67" s="27"/>
      <c r="J67" s="27"/>
      <c r="K67" s="32"/>
      <c r="L67" s="44"/>
      <c r="M67" s="33"/>
      <c r="N67" s="50"/>
    </row>
    <row r="68" spans="12:14" ht="18" thickBot="1">
      <c r="L68" s="42"/>
      <c r="N68" s="48"/>
    </row>
    <row r="69" spans="2:14" ht="18">
      <c r="B69" s="11" t="s">
        <v>19</v>
      </c>
      <c r="C69" s="12">
        <v>-2</v>
      </c>
      <c r="D69" s="12" t="s">
        <v>0</v>
      </c>
      <c r="E69" s="12" t="s">
        <v>10</v>
      </c>
      <c r="F69" s="12">
        <v>7</v>
      </c>
      <c r="G69" s="12" t="s">
        <v>1</v>
      </c>
      <c r="H69" s="12" t="s">
        <v>10</v>
      </c>
      <c r="I69" s="12">
        <v>3</v>
      </c>
      <c r="J69" s="12" t="s">
        <v>9</v>
      </c>
      <c r="K69" s="13">
        <v>0</v>
      </c>
      <c r="L69" s="43"/>
      <c r="M69" s="15"/>
      <c r="N69" s="49"/>
    </row>
    <row r="70" spans="2:14" ht="18">
      <c r="B70" s="16"/>
      <c r="C70" s="17"/>
      <c r="D70" s="17"/>
      <c r="E70" s="17"/>
      <c r="F70" s="17"/>
      <c r="G70" s="17"/>
      <c r="H70" s="17"/>
      <c r="I70" s="17"/>
      <c r="J70" s="17"/>
      <c r="K70" s="18"/>
      <c r="L70" s="38"/>
      <c r="M70" s="17"/>
      <c r="N70" s="46"/>
    </row>
    <row r="71" spans="2:14" ht="18">
      <c r="B71" s="16"/>
      <c r="C71" s="17"/>
      <c r="D71" s="17"/>
      <c r="E71" s="17"/>
      <c r="F71" s="17"/>
      <c r="G71" s="17"/>
      <c r="H71" s="17"/>
      <c r="I71" s="17"/>
      <c r="J71" s="17"/>
      <c r="K71" s="20" t="s">
        <v>4</v>
      </c>
      <c r="L71" s="34"/>
      <c r="M71" s="6"/>
      <c r="N71" s="45">
        <f>IF(L71="","",IF(L71=-2,"Bonne réponse, continuez","Mauvaise réponse"))</f>
      </c>
    </row>
    <row r="72" spans="2:14" ht="18">
      <c r="B72" s="16"/>
      <c r="C72" s="17"/>
      <c r="D72" s="17"/>
      <c r="E72" s="17"/>
      <c r="F72" s="17"/>
      <c r="G72" s="17"/>
      <c r="H72" s="17"/>
      <c r="I72" s="17"/>
      <c r="J72" s="17"/>
      <c r="K72" s="20" t="s">
        <v>5</v>
      </c>
      <c r="L72" s="35"/>
      <c r="M72" s="6"/>
      <c r="N72" s="45">
        <f>IF(L72="","",IF(L72=-7,"Bonne réponse, continuez","Mauvaise réponse"))</f>
      </c>
    </row>
    <row r="73" spans="2:14" ht="18">
      <c r="B73" s="16"/>
      <c r="C73" s="17"/>
      <c r="D73" s="17"/>
      <c r="E73" s="17"/>
      <c r="F73" s="17"/>
      <c r="G73" s="17"/>
      <c r="H73" s="17"/>
      <c r="I73" s="17"/>
      <c r="J73" s="17"/>
      <c r="K73" s="20" t="s">
        <v>6</v>
      </c>
      <c r="L73" s="34"/>
      <c r="M73" s="9"/>
      <c r="N73" s="45">
        <f>IF(L73="","",IF(L73=-3,"Bonne réponse, continuez","Mauvaise réponse"))</f>
      </c>
    </row>
    <row r="74" spans="2:14" ht="18">
      <c r="B74" s="16"/>
      <c r="C74" s="17"/>
      <c r="D74" s="17"/>
      <c r="E74" s="17"/>
      <c r="F74" s="17"/>
      <c r="G74" s="17"/>
      <c r="H74" s="17"/>
      <c r="I74" s="17"/>
      <c r="J74" s="17"/>
      <c r="K74" s="21"/>
      <c r="L74" s="36"/>
      <c r="M74" s="9"/>
      <c r="N74" s="45"/>
    </row>
    <row r="75" spans="2:14" ht="18">
      <c r="B75" s="16"/>
      <c r="C75" s="17"/>
      <c r="D75" s="17"/>
      <c r="E75" s="17"/>
      <c r="F75" s="17"/>
      <c r="G75" s="22"/>
      <c r="H75" s="17"/>
      <c r="I75" s="17"/>
      <c r="J75" s="17"/>
      <c r="K75" s="7" t="s">
        <v>3</v>
      </c>
      <c r="L75" s="34"/>
      <c r="M75" s="9"/>
      <c r="N75" s="45">
        <f>IF(L75="","",IF(L75=25,"Bonne réponse, continuez","Mauvaise réponse, refaites le calcul"))</f>
      </c>
    </row>
    <row r="76" spans="2:14" ht="18">
      <c r="B76" s="16"/>
      <c r="C76" s="17"/>
      <c r="D76" s="17"/>
      <c r="E76" s="17"/>
      <c r="F76" s="17"/>
      <c r="G76" s="17"/>
      <c r="H76" s="17"/>
      <c r="I76" s="17"/>
      <c r="J76" s="17"/>
      <c r="K76" s="21"/>
      <c r="L76" s="36"/>
      <c r="M76" s="9"/>
      <c r="N76" s="45"/>
    </row>
    <row r="77" spans="2:14" ht="18">
      <c r="B77" s="16"/>
      <c r="C77" s="17"/>
      <c r="D77" s="17"/>
      <c r="E77" s="17"/>
      <c r="F77" s="17"/>
      <c r="G77" s="17"/>
      <c r="H77" s="17"/>
      <c r="I77" s="17"/>
      <c r="J77" s="17"/>
      <c r="K77" s="8" t="s">
        <v>7</v>
      </c>
      <c r="L77" s="34"/>
      <c r="M77" s="23" t="s">
        <v>8</v>
      </c>
      <c r="N77" s="45">
        <f>IF(L77="","",IF(L77=2,"Bonne réponse, continuez","Mauvaise réponse, vérifiez sur votre formulaire"))</f>
      </c>
    </row>
    <row r="78" spans="2:14" ht="18">
      <c r="B78" s="16"/>
      <c r="C78" s="17"/>
      <c r="D78" s="17"/>
      <c r="E78" s="17"/>
      <c r="F78" s="17"/>
      <c r="G78" s="17"/>
      <c r="H78" s="17"/>
      <c r="I78" s="17"/>
      <c r="J78" s="17"/>
      <c r="K78" s="9"/>
      <c r="L78" s="37"/>
      <c r="M78" s="23"/>
      <c r="N78" s="45"/>
    </row>
    <row r="79" spans="2:14" ht="18">
      <c r="B79" s="16"/>
      <c r="C79" s="17"/>
      <c r="D79" s="17"/>
      <c r="E79" s="17"/>
      <c r="F79" s="17"/>
      <c r="G79" s="17"/>
      <c r="H79" s="17"/>
      <c r="I79" s="17"/>
      <c r="J79" s="17"/>
      <c r="K79" s="18"/>
      <c r="L79" s="38"/>
      <c r="M79" s="17"/>
      <c r="N79" s="45"/>
    </row>
    <row r="80" spans="2:14" ht="18">
      <c r="B80" s="16"/>
      <c r="C80" s="17"/>
      <c r="D80" s="17"/>
      <c r="E80" s="17"/>
      <c r="F80" s="17"/>
      <c r="G80" s="22"/>
      <c r="H80" s="17"/>
      <c r="I80" s="17"/>
      <c r="J80" s="17"/>
      <c r="K80" s="24" t="s">
        <v>12</v>
      </c>
      <c r="L80" s="39"/>
      <c r="M80" s="10"/>
      <c r="N80" s="45">
        <f>IF(L80="","",IF(L80=-3,"Bonne réponse, continuez","Mauvaise réponse, vérifiez vos calculs !"))</f>
      </c>
    </row>
    <row r="81" spans="2:14" ht="18">
      <c r="B81" s="16"/>
      <c r="C81" s="17"/>
      <c r="D81" s="17"/>
      <c r="E81" s="17"/>
      <c r="F81" s="17"/>
      <c r="G81" s="17"/>
      <c r="H81" s="17"/>
      <c r="I81" s="17"/>
      <c r="J81" s="17"/>
      <c r="K81" s="24"/>
      <c r="L81" s="38"/>
      <c r="M81" s="17"/>
      <c r="N81" s="45"/>
    </row>
    <row r="82" spans="2:14" ht="18">
      <c r="B82" s="16"/>
      <c r="C82" s="17"/>
      <c r="D82" s="17"/>
      <c r="E82" s="17"/>
      <c r="F82" s="17"/>
      <c r="G82" s="25"/>
      <c r="H82" s="17"/>
      <c r="I82" s="17"/>
      <c r="J82" s="17"/>
      <c r="K82" s="18"/>
      <c r="L82" s="38"/>
      <c r="M82" s="17"/>
      <c r="N82" s="45"/>
    </row>
    <row r="83" spans="2:14" ht="18">
      <c r="B83" s="16"/>
      <c r="C83" s="17"/>
      <c r="D83" s="17"/>
      <c r="E83" s="17"/>
      <c r="F83" s="17"/>
      <c r="G83" s="17"/>
      <c r="H83" s="22"/>
      <c r="I83" s="17"/>
      <c r="J83" s="17"/>
      <c r="K83" s="24" t="s">
        <v>13</v>
      </c>
      <c r="L83" s="40"/>
      <c r="M83" s="10"/>
      <c r="N83" s="45">
        <f>IF(L83="","",IF(L83=-0.5,"Bonne réponse, continuez","Mauvaise réponse, vérifiez vos calculs !"))</f>
      </c>
    </row>
    <row r="84" spans="2:14" ht="18">
      <c r="B84" s="16"/>
      <c r="C84" s="17"/>
      <c r="D84" s="17"/>
      <c r="E84" s="17"/>
      <c r="F84" s="17"/>
      <c r="G84" s="17"/>
      <c r="H84" s="17"/>
      <c r="I84" s="17"/>
      <c r="J84" s="17"/>
      <c r="K84" s="18"/>
      <c r="L84" s="38"/>
      <c r="M84" s="17"/>
      <c r="N84" s="46"/>
    </row>
    <row r="85" spans="2:14" ht="18" thickBot="1">
      <c r="B85" s="26"/>
      <c r="C85" s="27"/>
      <c r="D85" s="27"/>
      <c r="E85" s="27"/>
      <c r="F85" s="27"/>
      <c r="G85" s="27"/>
      <c r="H85" s="27"/>
      <c r="I85" s="27"/>
      <c r="J85" s="27"/>
      <c r="K85" s="28"/>
      <c r="L85" s="41"/>
      <c r="M85" s="27"/>
      <c r="N85" s="47"/>
    </row>
    <row r="86" spans="12:14" ht="18" thickBot="1">
      <c r="L86" s="42"/>
      <c r="N86" s="48"/>
    </row>
    <row r="87" spans="2:14" ht="18">
      <c r="B87" s="11" t="s">
        <v>20</v>
      </c>
      <c r="C87" s="12">
        <v>-3</v>
      </c>
      <c r="D87" s="12" t="s">
        <v>0</v>
      </c>
      <c r="E87" s="12" t="s">
        <v>10</v>
      </c>
      <c r="F87" s="12">
        <v>13</v>
      </c>
      <c r="G87" s="12" t="s">
        <v>1</v>
      </c>
      <c r="H87" s="12" t="s">
        <v>10</v>
      </c>
      <c r="I87" s="12">
        <v>12</v>
      </c>
      <c r="J87" s="12" t="s">
        <v>9</v>
      </c>
      <c r="K87" s="13">
        <v>0</v>
      </c>
      <c r="L87" s="43"/>
      <c r="M87" s="15"/>
      <c r="N87" s="49"/>
    </row>
    <row r="88" spans="2:14" ht="18">
      <c r="B88" s="16"/>
      <c r="C88" s="17"/>
      <c r="D88" s="17"/>
      <c r="E88" s="17"/>
      <c r="F88" s="17"/>
      <c r="G88" s="17"/>
      <c r="H88" s="17"/>
      <c r="I88" s="17"/>
      <c r="J88" s="17"/>
      <c r="K88" s="18"/>
      <c r="L88" s="38"/>
      <c r="M88" s="17"/>
      <c r="N88" s="46"/>
    </row>
    <row r="89" spans="2:14" ht="18">
      <c r="B89" s="16"/>
      <c r="C89" s="17"/>
      <c r="D89" s="17"/>
      <c r="E89" s="17"/>
      <c r="F89" s="17"/>
      <c r="G89" s="17"/>
      <c r="H89" s="17"/>
      <c r="I89" s="17"/>
      <c r="J89" s="17"/>
      <c r="K89" s="20" t="s">
        <v>4</v>
      </c>
      <c r="L89" s="34"/>
      <c r="M89" s="6"/>
      <c r="N89" s="45">
        <f>IF(L89="","",IF(L89=-3,"Bonne réponse, continuez","Mauvaise réponse"))</f>
      </c>
    </row>
    <row r="90" spans="2:14" ht="18">
      <c r="B90" s="16"/>
      <c r="C90" s="17"/>
      <c r="D90" s="17"/>
      <c r="E90" s="17"/>
      <c r="F90" s="17"/>
      <c r="G90" s="17"/>
      <c r="H90" s="17"/>
      <c r="I90" s="17"/>
      <c r="J90" s="17"/>
      <c r="K90" s="20" t="s">
        <v>5</v>
      </c>
      <c r="L90" s="35"/>
      <c r="M90" s="6"/>
      <c r="N90" s="45">
        <f>IF(L90="","",IF(L90=-13,"Bonne réponse, continuez","Mauvaise réponse"))</f>
      </c>
    </row>
    <row r="91" spans="2:14" ht="18">
      <c r="B91" s="16"/>
      <c r="C91" s="17"/>
      <c r="D91" s="17"/>
      <c r="E91" s="17"/>
      <c r="F91" s="17"/>
      <c r="G91" s="17"/>
      <c r="H91" s="17"/>
      <c r="I91" s="17"/>
      <c r="J91" s="17"/>
      <c r="K91" s="20" t="s">
        <v>6</v>
      </c>
      <c r="L91" s="34"/>
      <c r="M91" s="9"/>
      <c r="N91" s="45">
        <f>IF(L91="","",IF(L91=-12,"Bonne réponse, continuez","Mauvaise réponse"))</f>
      </c>
    </row>
    <row r="92" spans="2:14" ht="18">
      <c r="B92" s="16"/>
      <c r="C92" s="17"/>
      <c r="D92" s="17"/>
      <c r="E92" s="17"/>
      <c r="F92" s="17"/>
      <c r="G92" s="17"/>
      <c r="H92" s="17"/>
      <c r="I92" s="17"/>
      <c r="J92" s="17"/>
      <c r="K92" s="21"/>
      <c r="L92" s="36"/>
      <c r="M92" s="9"/>
      <c r="N92" s="45"/>
    </row>
    <row r="93" spans="2:14" ht="18">
      <c r="B93" s="16"/>
      <c r="C93" s="17"/>
      <c r="D93" s="17"/>
      <c r="E93" s="17"/>
      <c r="F93" s="17"/>
      <c r="G93" s="22"/>
      <c r="H93" s="17"/>
      <c r="I93" s="17"/>
      <c r="J93" s="17"/>
      <c r="K93" s="7" t="s">
        <v>3</v>
      </c>
      <c r="L93" s="34"/>
      <c r="M93" s="9"/>
      <c r="N93" s="45">
        <f>IF(L93="","",IF(L93=25,"Bonne réponse, continuez","Mauvaise réponse, refaites le calcul"))</f>
      </c>
    </row>
    <row r="94" spans="2:14" ht="18">
      <c r="B94" s="16"/>
      <c r="C94" s="17"/>
      <c r="D94" s="17"/>
      <c r="E94" s="17"/>
      <c r="F94" s="17"/>
      <c r="G94" s="17"/>
      <c r="H94" s="17"/>
      <c r="I94" s="17"/>
      <c r="J94" s="17"/>
      <c r="K94" s="21"/>
      <c r="L94" s="36"/>
      <c r="M94" s="9"/>
      <c r="N94" s="45"/>
    </row>
    <row r="95" spans="2:14" ht="18">
      <c r="B95" s="16"/>
      <c r="C95" s="17"/>
      <c r="D95" s="17"/>
      <c r="E95" s="17"/>
      <c r="F95" s="17"/>
      <c r="G95" s="17"/>
      <c r="H95" s="17"/>
      <c r="I95" s="17"/>
      <c r="J95" s="17"/>
      <c r="K95" s="8" t="s">
        <v>7</v>
      </c>
      <c r="L95" s="34"/>
      <c r="M95" s="23" t="s">
        <v>8</v>
      </c>
      <c r="N95" s="45">
        <f>IF(L95="","",IF(L95=2,"Bonne réponse, continuez","Mauvaise réponse, vérifiez sur votre formulaire"))</f>
      </c>
    </row>
    <row r="96" spans="2:14" ht="18">
      <c r="B96" s="16"/>
      <c r="C96" s="17"/>
      <c r="D96" s="17"/>
      <c r="E96" s="17"/>
      <c r="F96" s="17"/>
      <c r="G96" s="17"/>
      <c r="H96" s="17"/>
      <c r="I96" s="17"/>
      <c r="J96" s="17"/>
      <c r="K96" s="9"/>
      <c r="L96" s="37"/>
      <c r="M96" s="23"/>
      <c r="N96" s="45"/>
    </row>
    <row r="97" spans="2:14" ht="18">
      <c r="B97" s="16"/>
      <c r="C97" s="17"/>
      <c r="D97" s="17"/>
      <c r="E97" s="17"/>
      <c r="F97" s="17"/>
      <c r="G97" s="17"/>
      <c r="H97" s="17"/>
      <c r="I97" s="17"/>
      <c r="J97" s="17"/>
      <c r="K97" s="18"/>
      <c r="L97" s="38"/>
      <c r="M97" s="17"/>
      <c r="N97" s="45"/>
    </row>
    <row r="98" spans="2:14" ht="18">
      <c r="B98" s="16"/>
      <c r="C98" s="17"/>
      <c r="D98" s="17"/>
      <c r="E98" s="17"/>
      <c r="F98" s="17"/>
      <c r="G98" s="22"/>
      <c r="H98" s="17"/>
      <c r="I98" s="17"/>
      <c r="J98" s="17"/>
      <c r="K98" s="24" t="s">
        <v>12</v>
      </c>
      <c r="L98" s="39"/>
      <c r="M98" s="10"/>
      <c r="N98" s="45">
        <f>IF(L98="","",IF(L98=-3,"Bonne réponse, continuez","Mauvaise réponse, vérifiez vos calculs !"))</f>
      </c>
    </row>
    <row r="99" spans="2:14" ht="18">
      <c r="B99" s="16"/>
      <c r="C99" s="17"/>
      <c r="D99" s="17"/>
      <c r="E99" s="17"/>
      <c r="F99" s="17"/>
      <c r="G99" s="17"/>
      <c r="H99" s="17"/>
      <c r="I99" s="17"/>
      <c r="J99" s="17"/>
      <c r="K99" s="24"/>
      <c r="L99" s="38"/>
      <c r="M99" s="17"/>
      <c r="N99" s="45"/>
    </row>
    <row r="100" spans="2:14" ht="18">
      <c r="B100" s="16"/>
      <c r="C100" s="17"/>
      <c r="D100" s="17"/>
      <c r="E100" s="17"/>
      <c r="F100" s="17"/>
      <c r="G100" s="25"/>
      <c r="H100" s="17"/>
      <c r="I100" s="17"/>
      <c r="J100" s="17"/>
      <c r="K100" s="18"/>
      <c r="L100" s="38"/>
      <c r="M100" s="17"/>
      <c r="N100" s="45"/>
    </row>
    <row r="101" spans="2:14" ht="18">
      <c r="B101" s="16"/>
      <c r="C101" s="17"/>
      <c r="D101" s="17"/>
      <c r="E101" s="17"/>
      <c r="F101" s="17"/>
      <c r="G101" s="17"/>
      <c r="H101" s="22"/>
      <c r="I101" s="17"/>
      <c r="J101" s="17"/>
      <c r="K101" s="24" t="s">
        <v>13</v>
      </c>
      <c r="L101" s="56"/>
      <c r="M101" s="10"/>
      <c r="N101" s="45">
        <f>IF(L101="","",IF(L101=-4/3,"Bonne réponse, continuez","Donner la réponse sous forme  a/b "))</f>
      </c>
    </row>
    <row r="102" spans="2:14" ht="18">
      <c r="B102" s="16"/>
      <c r="C102" s="17"/>
      <c r="D102" s="17"/>
      <c r="E102" s="17"/>
      <c r="F102" s="17"/>
      <c r="G102" s="17"/>
      <c r="H102" s="17"/>
      <c r="I102" s="17"/>
      <c r="J102" s="17"/>
      <c r="K102" s="18"/>
      <c r="L102" s="38"/>
      <c r="M102" s="17"/>
      <c r="N102" s="46"/>
    </row>
    <row r="103" spans="2:14" ht="18" thickBot="1">
      <c r="B103" s="26"/>
      <c r="C103" s="27"/>
      <c r="D103" s="27"/>
      <c r="E103" s="27"/>
      <c r="F103" s="27"/>
      <c r="G103" s="27"/>
      <c r="H103" s="27"/>
      <c r="I103" s="27"/>
      <c r="J103" s="27"/>
      <c r="K103" s="28"/>
      <c r="L103" s="41"/>
      <c r="M103" s="27"/>
      <c r="N103" s="47"/>
    </row>
    <row r="104" spans="12:14" ht="18" thickBot="1">
      <c r="L104" s="42"/>
      <c r="N104" s="48"/>
    </row>
    <row r="105" spans="2:14" ht="18">
      <c r="B105" s="11" t="s">
        <v>21</v>
      </c>
      <c r="C105" s="12">
        <v>2</v>
      </c>
      <c r="D105" s="12" t="s">
        <v>0</v>
      </c>
      <c r="E105" s="12" t="s">
        <v>10</v>
      </c>
      <c r="F105" s="12" t="s">
        <v>1</v>
      </c>
      <c r="G105" s="12" t="s">
        <v>10</v>
      </c>
      <c r="H105" s="12">
        <v>1</v>
      </c>
      <c r="I105" s="12" t="s">
        <v>9</v>
      </c>
      <c r="J105" s="13">
        <v>0</v>
      </c>
      <c r="K105" s="13"/>
      <c r="L105" s="43"/>
      <c r="M105" s="15"/>
      <c r="N105" s="49"/>
    </row>
    <row r="106" spans="2:14" ht="18">
      <c r="B106" s="16"/>
      <c r="C106" s="17"/>
      <c r="D106" s="17"/>
      <c r="E106" s="17"/>
      <c r="F106" s="17"/>
      <c r="G106" s="17"/>
      <c r="H106" s="17"/>
      <c r="I106" s="17"/>
      <c r="J106" s="17"/>
      <c r="K106" s="18"/>
      <c r="L106" s="38"/>
      <c r="M106" s="17"/>
      <c r="N106" s="46"/>
    </row>
    <row r="107" spans="2:14" ht="18">
      <c r="B107" s="16"/>
      <c r="C107" s="17"/>
      <c r="D107" s="17"/>
      <c r="E107" s="17"/>
      <c r="F107" s="17"/>
      <c r="G107" s="17"/>
      <c r="H107" s="17"/>
      <c r="I107" s="17"/>
      <c r="J107" s="17"/>
      <c r="K107" s="20" t="s">
        <v>4</v>
      </c>
      <c r="L107" s="34"/>
      <c r="M107" s="6"/>
      <c r="N107" s="45">
        <f>IF(L107="","",IF(L107=2,"Bonne réponse, continuez","Mauvaise réponse"))</f>
      </c>
    </row>
    <row r="108" spans="2:14" ht="18">
      <c r="B108" s="16"/>
      <c r="C108" s="17"/>
      <c r="D108" s="17"/>
      <c r="E108" s="17"/>
      <c r="F108" s="17"/>
      <c r="G108" s="17"/>
      <c r="H108" s="17"/>
      <c r="I108" s="17"/>
      <c r="J108" s="17"/>
      <c r="K108" s="20" t="s">
        <v>5</v>
      </c>
      <c r="L108" s="35"/>
      <c r="M108" s="6"/>
      <c r="N108" s="45">
        <f>IF(L108="","",IF(L108=-1,"Bonne réponse, continuez","Mauvaise réponse"))</f>
      </c>
    </row>
    <row r="109" spans="2:14" ht="18">
      <c r="B109" s="16"/>
      <c r="C109" s="17"/>
      <c r="D109" s="17"/>
      <c r="E109" s="17"/>
      <c r="F109" s="17"/>
      <c r="G109" s="17"/>
      <c r="H109" s="17"/>
      <c r="I109" s="17"/>
      <c r="J109" s="17"/>
      <c r="K109" s="20" t="s">
        <v>6</v>
      </c>
      <c r="L109" s="34"/>
      <c r="M109" s="9"/>
      <c r="N109" s="45">
        <f>IF(L109="","",IF(L109=-1,"Bonne réponse, continuez","Mauvaise réponse"))</f>
      </c>
    </row>
    <row r="110" spans="2:14" ht="18">
      <c r="B110" s="16"/>
      <c r="C110" s="17"/>
      <c r="D110" s="17"/>
      <c r="E110" s="17"/>
      <c r="F110" s="17"/>
      <c r="G110" s="17"/>
      <c r="H110" s="17"/>
      <c r="I110" s="17"/>
      <c r="J110" s="17"/>
      <c r="K110" s="21"/>
      <c r="L110" s="36"/>
      <c r="M110" s="9"/>
      <c r="N110" s="45"/>
    </row>
    <row r="111" spans="2:14" ht="18">
      <c r="B111" s="16"/>
      <c r="C111" s="17"/>
      <c r="D111" s="17"/>
      <c r="E111" s="17"/>
      <c r="F111" s="17"/>
      <c r="G111" s="22"/>
      <c r="H111" s="17"/>
      <c r="I111" s="17"/>
      <c r="J111" s="17"/>
      <c r="K111" s="7" t="s">
        <v>3</v>
      </c>
      <c r="L111" s="34"/>
      <c r="M111" s="9"/>
      <c r="N111" s="45">
        <f>IF(L111="","",IF(L111=9,"Bonne réponse, continuez","Mauvaise réponse, refaites le calcul"))</f>
      </c>
    </row>
    <row r="112" spans="2:14" ht="18">
      <c r="B112" s="16"/>
      <c r="C112" s="17"/>
      <c r="D112" s="17"/>
      <c r="E112" s="17"/>
      <c r="F112" s="17"/>
      <c r="G112" s="17"/>
      <c r="H112" s="17"/>
      <c r="I112" s="17"/>
      <c r="J112" s="17"/>
      <c r="K112" s="21"/>
      <c r="L112" s="36"/>
      <c r="M112" s="9"/>
      <c r="N112" s="45"/>
    </row>
    <row r="113" spans="2:14" ht="18">
      <c r="B113" s="16"/>
      <c r="C113" s="17"/>
      <c r="D113" s="17"/>
      <c r="E113" s="17"/>
      <c r="F113" s="17"/>
      <c r="G113" s="17"/>
      <c r="H113" s="17"/>
      <c r="I113" s="17"/>
      <c r="J113" s="17"/>
      <c r="K113" s="8" t="s">
        <v>7</v>
      </c>
      <c r="L113" s="34"/>
      <c r="M113" s="23" t="s">
        <v>8</v>
      </c>
      <c r="N113" s="45">
        <f>IF(L113="","",IF(L113=2,"Bonne réponse, continuez","Mauvaise réponse, vérifiez sur votre formulaire"))</f>
      </c>
    </row>
    <row r="114" spans="2:14" ht="18">
      <c r="B114" s="16"/>
      <c r="C114" s="17"/>
      <c r="D114" s="17"/>
      <c r="E114" s="17"/>
      <c r="F114" s="17"/>
      <c r="G114" s="17"/>
      <c r="H114" s="17"/>
      <c r="I114" s="17"/>
      <c r="J114" s="17"/>
      <c r="K114" s="9"/>
      <c r="L114" s="37"/>
      <c r="M114" s="23"/>
      <c r="N114" s="45"/>
    </row>
    <row r="115" spans="2:14" ht="18">
      <c r="B115" s="16"/>
      <c r="C115" s="17"/>
      <c r="D115" s="17"/>
      <c r="E115" s="17"/>
      <c r="F115" s="17"/>
      <c r="G115" s="17"/>
      <c r="H115" s="17"/>
      <c r="I115" s="17"/>
      <c r="J115" s="17"/>
      <c r="K115" s="18"/>
      <c r="L115" s="38"/>
      <c r="M115" s="17"/>
      <c r="N115" s="45"/>
    </row>
    <row r="116" spans="2:14" ht="18">
      <c r="B116" s="16"/>
      <c r="C116" s="17"/>
      <c r="D116" s="17"/>
      <c r="E116" s="17"/>
      <c r="F116" s="17"/>
      <c r="G116" s="22"/>
      <c r="H116" s="17"/>
      <c r="I116" s="17"/>
      <c r="J116" s="17"/>
      <c r="K116" s="24" t="s">
        <v>12</v>
      </c>
      <c r="L116" s="39"/>
      <c r="M116" s="10"/>
      <c r="N116" s="45">
        <f>IF(L116="","",IF(L116=1,"Bonne réponse, continuez","Mauvaise réponse, vérifiez vos calculs !"))</f>
      </c>
    </row>
    <row r="117" spans="2:14" ht="18">
      <c r="B117" s="16"/>
      <c r="C117" s="17"/>
      <c r="D117" s="17"/>
      <c r="E117" s="17"/>
      <c r="F117" s="17"/>
      <c r="G117" s="17"/>
      <c r="H117" s="17"/>
      <c r="I117" s="17"/>
      <c r="J117" s="17"/>
      <c r="K117" s="24"/>
      <c r="L117" s="38"/>
      <c r="M117" s="17"/>
      <c r="N117" s="45"/>
    </row>
    <row r="118" spans="2:14" ht="18">
      <c r="B118" s="16"/>
      <c r="C118" s="17"/>
      <c r="D118" s="17"/>
      <c r="E118" s="17"/>
      <c r="F118" s="17"/>
      <c r="G118" s="25"/>
      <c r="H118" s="17"/>
      <c r="I118" s="17"/>
      <c r="J118" s="17"/>
      <c r="K118" s="18"/>
      <c r="L118" s="38"/>
      <c r="M118" s="17"/>
      <c r="N118" s="45"/>
    </row>
    <row r="119" spans="2:14" ht="18">
      <c r="B119" s="16"/>
      <c r="C119" s="17"/>
      <c r="D119" s="17"/>
      <c r="E119" s="17"/>
      <c r="F119" s="17"/>
      <c r="G119" s="17"/>
      <c r="H119" s="22"/>
      <c r="I119" s="17"/>
      <c r="J119" s="17"/>
      <c r="K119" s="24" t="s">
        <v>13</v>
      </c>
      <c r="L119" s="40"/>
      <c r="M119" s="10"/>
      <c r="N119" s="45">
        <f>IF(L119="","",IF(L119=-1/2,"Bonne réponse, continuez","Mauvaise réponse, vérifiez vos calculs !"))</f>
      </c>
    </row>
    <row r="120" spans="2:14" ht="18">
      <c r="B120" s="16"/>
      <c r="C120" s="17"/>
      <c r="D120" s="17"/>
      <c r="E120" s="17"/>
      <c r="F120" s="17"/>
      <c r="G120" s="17"/>
      <c r="H120" s="17"/>
      <c r="I120" s="17"/>
      <c r="J120" s="17"/>
      <c r="K120" s="18"/>
      <c r="L120" s="19"/>
      <c r="M120" s="17"/>
      <c r="N120" s="46"/>
    </row>
    <row r="121" spans="2:14" ht="18" thickBot="1">
      <c r="B121" s="26"/>
      <c r="C121" s="27"/>
      <c r="D121" s="27"/>
      <c r="E121" s="27"/>
      <c r="F121" s="27"/>
      <c r="G121" s="27"/>
      <c r="H121" s="27"/>
      <c r="I121" s="27"/>
      <c r="J121" s="27"/>
      <c r="K121" s="28"/>
      <c r="L121" s="29"/>
      <c r="M121" s="27"/>
      <c r="N121" s="47"/>
    </row>
    <row r="122" ht="18" thickBot="1">
      <c r="N122" s="48"/>
    </row>
    <row r="123" spans="2:14" ht="18">
      <c r="B123" s="11" t="s">
        <v>23</v>
      </c>
      <c r="C123" s="12">
        <v>5</v>
      </c>
      <c r="D123" s="12" t="s">
        <v>0</v>
      </c>
      <c r="E123" s="12" t="s">
        <v>10</v>
      </c>
      <c r="F123" s="12">
        <v>245</v>
      </c>
      <c r="G123" s="12" t="s">
        <v>9</v>
      </c>
      <c r="H123" s="12">
        <v>0</v>
      </c>
      <c r="I123" s="12"/>
      <c r="J123" s="13"/>
      <c r="K123" s="13"/>
      <c r="L123" s="43"/>
      <c r="M123" s="15"/>
      <c r="N123" s="49"/>
    </row>
    <row r="124" spans="2:14" ht="18">
      <c r="B124" s="16"/>
      <c r="C124" s="17"/>
      <c r="D124" s="17"/>
      <c r="E124" s="17"/>
      <c r="F124" s="17"/>
      <c r="G124" s="17"/>
      <c r="H124" s="17"/>
      <c r="I124" s="17"/>
      <c r="J124" s="17"/>
      <c r="K124" s="18"/>
      <c r="L124" s="38"/>
      <c r="M124" s="17"/>
      <c r="N124" s="46"/>
    </row>
    <row r="125" spans="2:14" ht="18">
      <c r="B125" s="16"/>
      <c r="C125" s="17"/>
      <c r="D125" s="17"/>
      <c r="E125" s="17"/>
      <c r="F125" s="17"/>
      <c r="G125" s="17"/>
      <c r="H125" s="17"/>
      <c r="I125" s="17"/>
      <c r="J125" s="17"/>
      <c r="K125" s="20" t="s">
        <v>4</v>
      </c>
      <c r="L125" s="34"/>
      <c r="M125" s="6"/>
      <c r="N125" s="45">
        <f>IF(L125="","",IF(L125=5,"Bonne réponse, continuez","Mauvaise réponse"))</f>
      </c>
    </row>
    <row r="126" spans="2:14" ht="18">
      <c r="B126" s="16"/>
      <c r="C126" s="17"/>
      <c r="D126" s="17"/>
      <c r="E126" s="17"/>
      <c r="F126" s="17"/>
      <c r="G126" s="17"/>
      <c r="H126" s="17"/>
      <c r="I126" s="17"/>
      <c r="J126" s="17"/>
      <c r="K126" s="20" t="s">
        <v>5</v>
      </c>
      <c r="L126" s="35"/>
      <c r="M126" s="6"/>
      <c r="N126" s="45">
        <f>IF(L126="","",IF(L126=0,"Bonne réponse, continuez","Mauvaise réponse"))</f>
      </c>
    </row>
    <row r="127" spans="2:14" ht="18">
      <c r="B127" s="16"/>
      <c r="C127" s="17"/>
      <c r="D127" s="17"/>
      <c r="E127" s="17"/>
      <c r="F127" s="17"/>
      <c r="G127" s="17"/>
      <c r="H127" s="17"/>
      <c r="I127" s="17"/>
      <c r="J127" s="17"/>
      <c r="K127" s="20" t="s">
        <v>6</v>
      </c>
      <c r="L127" s="34"/>
      <c r="M127" s="9"/>
      <c r="N127" s="45">
        <f>IF(L127="","",IF(L127=-245,"Bonne réponse, continuez","Mauvaise réponse"))</f>
      </c>
    </row>
    <row r="128" spans="2:14" ht="18">
      <c r="B128" s="16"/>
      <c r="C128" s="17"/>
      <c r="D128" s="17"/>
      <c r="E128" s="17"/>
      <c r="F128" s="17"/>
      <c r="G128" s="17"/>
      <c r="H128" s="17"/>
      <c r="I128" s="17"/>
      <c r="J128" s="17"/>
      <c r="K128" s="21"/>
      <c r="L128" s="36"/>
      <c r="M128" s="9"/>
      <c r="N128" s="45"/>
    </row>
    <row r="129" spans="2:14" ht="18">
      <c r="B129" s="16"/>
      <c r="C129" s="17"/>
      <c r="D129" s="17"/>
      <c r="E129" s="17"/>
      <c r="F129" s="17"/>
      <c r="G129" s="22"/>
      <c r="H129" s="17"/>
      <c r="I129" s="17"/>
      <c r="J129" s="17"/>
      <c r="K129" s="7" t="s">
        <v>3</v>
      </c>
      <c r="L129" s="34"/>
      <c r="M129" s="9"/>
      <c r="N129" s="45">
        <f>IF(L129="","",IF(L129=4900,"Bonne réponse, continuez","Mauvaise réponse, refaites le calcul"))</f>
      </c>
    </row>
    <row r="130" spans="2:14" ht="18">
      <c r="B130" s="16"/>
      <c r="C130" s="17"/>
      <c r="D130" s="17"/>
      <c r="E130" s="17"/>
      <c r="F130" s="17"/>
      <c r="G130" s="17"/>
      <c r="H130" s="17"/>
      <c r="I130" s="17"/>
      <c r="J130" s="17"/>
      <c r="K130" s="21"/>
      <c r="L130" s="36"/>
      <c r="M130" s="9"/>
      <c r="N130" s="45"/>
    </row>
    <row r="131" spans="2:14" ht="18">
      <c r="B131" s="16"/>
      <c r="C131" s="17"/>
      <c r="D131" s="17"/>
      <c r="E131" s="17"/>
      <c r="F131" s="17"/>
      <c r="G131" s="17"/>
      <c r="H131" s="17"/>
      <c r="I131" s="17"/>
      <c r="J131" s="17"/>
      <c r="K131" s="8" t="s">
        <v>7</v>
      </c>
      <c r="L131" s="34"/>
      <c r="M131" s="23" t="s">
        <v>8</v>
      </c>
      <c r="N131" s="45">
        <f>IF(L131="","",IF(L131=2,"Bonne réponse, continuez","Mauvaise réponse, vérifiez sur votre formulaire"))</f>
      </c>
    </row>
    <row r="132" spans="2:14" ht="18">
      <c r="B132" s="16"/>
      <c r="C132" s="17"/>
      <c r="D132" s="17"/>
      <c r="E132" s="17"/>
      <c r="F132" s="17"/>
      <c r="G132" s="17"/>
      <c r="H132" s="17"/>
      <c r="I132" s="17"/>
      <c r="J132" s="17"/>
      <c r="K132" s="9"/>
      <c r="L132" s="37"/>
      <c r="M132" s="23"/>
      <c r="N132" s="45"/>
    </row>
    <row r="133" spans="2:14" ht="18">
      <c r="B133" s="16"/>
      <c r="C133" s="17"/>
      <c r="D133" s="17"/>
      <c r="E133" s="17"/>
      <c r="F133" s="17"/>
      <c r="G133" s="17"/>
      <c r="H133" s="17"/>
      <c r="I133" s="17"/>
      <c r="J133" s="17"/>
      <c r="K133" s="18"/>
      <c r="L133" s="38"/>
      <c r="M133" s="17"/>
      <c r="N133" s="45"/>
    </row>
    <row r="134" spans="2:14" ht="18">
      <c r="B134" s="16"/>
      <c r="C134" s="17"/>
      <c r="D134" s="17"/>
      <c r="E134" s="17"/>
      <c r="F134" s="17"/>
      <c r="G134" s="22"/>
      <c r="H134" s="17"/>
      <c r="I134" s="17"/>
      <c r="J134" s="17"/>
      <c r="K134" s="24" t="s">
        <v>12</v>
      </c>
      <c r="L134" s="39"/>
      <c r="M134" s="10"/>
      <c r="N134" s="45">
        <f>IF(L134="","",IF(L134=7,"Bonne réponse, continuez","Mauvaise réponse, vérifiez vos calculs !"))</f>
      </c>
    </row>
    <row r="135" spans="2:14" ht="18">
      <c r="B135" s="16"/>
      <c r="C135" s="17"/>
      <c r="D135" s="17"/>
      <c r="E135" s="17"/>
      <c r="F135" s="17"/>
      <c r="G135" s="17"/>
      <c r="H135" s="17"/>
      <c r="I135" s="17"/>
      <c r="J135" s="17"/>
      <c r="K135" s="24"/>
      <c r="L135" s="38"/>
      <c r="M135" s="17"/>
      <c r="N135" s="45"/>
    </row>
    <row r="136" spans="2:14" ht="18">
      <c r="B136" s="16"/>
      <c r="C136" s="17"/>
      <c r="D136" s="17"/>
      <c r="E136" s="17"/>
      <c r="F136" s="17"/>
      <c r="G136" s="25"/>
      <c r="H136" s="17"/>
      <c r="I136" s="17"/>
      <c r="J136" s="17"/>
      <c r="K136" s="18"/>
      <c r="L136" s="38"/>
      <c r="M136" s="17"/>
      <c r="N136" s="45"/>
    </row>
    <row r="137" spans="2:14" ht="18">
      <c r="B137" s="16"/>
      <c r="C137" s="17"/>
      <c r="D137" s="17"/>
      <c r="E137" s="17"/>
      <c r="F137" s="17"/>
      <c r="G137" s="17"/>
      <c r="H137" s="22"/>
      <c r="I137" s="17"/>
      <c r="J137" s="17"/>
      <c r="K137" s="24" t="s">
        <v>13</v>
      </c>
      <c r="L137" s="40"/>
      <c r="M137" s="10"/>
      <c r="N137" s="45">
        <f>IF(L137="","",IF(L137=-7,"Bonne réponse, continuez","Mauvaise réponse, vérifiez vos calculs !"))</f>
      </c>
    </row>
    <row r="138" spans="2:14" ht="18">
      <c r="B138" s="16"/>
      <c r="C138" s="17"/>
      <c r="D138" s="17"/>
      <c r="E138" s="17"/>
      <c r="F138" s="17"/>
      <c r="G138" s="17"/>
      <c r="H138" s="17"/>
      <c r="I138" s="17"/>
      <c r="J138" s="17"/>
      <c r="K138" s="18"/>
      <c r="L138" s="19"/>
      <c r="M138" s="17"/>
      <c r="N138" s="46"/>
    </row>
    <row r="139" spans="2:14" ht="18" thickBot="1">
      <c r="B139" s="26"/>
      <c r="C139" s="27"/>
      <c r="D139" s="27"/>
      <c r="E139" s="27"/>
      <c r="F139" s="27"/>
      <c r="G139" s="27"/>
      <c r="H139" s="27"/>
      <c r="I139" s="27"/>
      <c r="J139" s="27"/>
      <c r="K139" s="28"/>
      <c r="L139" s="29"/>
      <c r="M139" s="27"/>
      <c r="N139" s="47"/>
    </row>
    <row r="140" ht="18" thickBot="1">
      <c r="N140" s="48"/>
    </row>
    <row r="141" spans="2:14" ht="18">
      <c r="B141" s="11" t="s">
        <v>24</v>
      </c>
      <c r="C141" s="30">
        <v>-0.5</v>
      </c>
      <c r="D141" s="12" t="s">
        <v>0</v>
      </c>
      <c r="E141" s="12" t="s">
        <v>2</v>
      </c>
      <c r="F141" s="12">
        <v>50</v>
      </c>
      <c r="G141" s="12" t="s">
        <v>1</v>
      </c>
      <c r="H141" s="12" t="s">
        <v>10</v>
      </c>
      <c r="I141" s="12">
        <v>450</v>
      </c>
      <c r="J141" s="13" t="s">
        <v>9</v>
      </c>
      <c r="K141" s="13">
        <v>0</v>
      </c>
      <c r="L141" s="43"/>
      <c r="M141" s="15"/>
      <c r="N141" s="49"/>
    </row>
    <row r="142" spans="2:14" ht="18">
      <c r="B142" s="16"/>
      <c r="C142" s="17"/>
      <c r="D142" s="17"/>
      <c r="E142" s="17"/>
      <c r="F142" s="17"/>
      <c r="G142" s="17"/>
      <c r="H142" s="17"/>
      <c r="I142" s="17"/>
      <c r="J142" s="17"/>
      <c r="K142" s="18"/>
      <c r="L142" s="38"/>
      <c r="M142" s="17"/>
      <c r="N142" s="46"/>
    </row>
    <row r="143" spans="2:14" ht="18">
      <c r="B143" s="16"/>
      <c r="C143" s="17"/>
      <c r="D143" s="17"/>
      <c r="E143" s="17"/>
      <c r="F143" s="17"/>
      <c r="G143" s="17"/>
      <c r="H143" s="17"/>
      <c r="I143" s="17"/>
      <c r="J143" s="17"/>
      <c r="K143" s="20" t="s">
        <v>4</v>
      </c>
      <c r="L143" s="34"/>
      <c r="M143" s="6"/>
      <c r="N143" s="45">
        <f>IF(L143="","",IF(L143=-0.5,"Bonne réponse, continuez","Mauvaise réponse"))</f>
      </c>
    </row>
    <row r="144" spans="2:14" ht="18">
      <c r="B144" s="16"/>
      <c r="C144" s="17"/>
      <c r="D144" s="17"/>
      <c r="E144" s="17"/>
      <c r="F144" s="17"/>
      <c r="G144" s="17"/>
      <c r="H144" s="17"/>
      <c r="I144" s="17"/>
      <c r="J144" s="17"/>
      <c r="K144" s="20" t="s">
        <v>5</v>
      </c>
      <c r="L144" s="35"/>
      <c r="M144" s="6"/>
      <c r="N144" s="45">
        <f>IF(L144="","",IF(L144=50,"Bonne réponse, continuez","Mauvaise réponse"))</f>
      </c>
    </row>
    <row r="145" spans="2:14" ht="18">
      <c r="B145" s="16"/>
      <c r="C145" s="17"/>
      <c r="D145" s="17"/>
      <c r="E145" s="17"/>
      <c r="F145" s="17"/>
      <c r="G145" s="17"/>
      <c r="H145" s="17"/>
      <c r="I145" s="17"/>
      <c r="J145" s="17"/>
      <c r="K145" s="20" t="s">
        <v>6</v>
      </c>
      <c r="L145" s="34"/>
      <c r="M145" s="9"/>
      <c r="N145" s="45">
        <f>IF(L145="","",IF(L145=-450,"Bonne réponse, continuez","Mauvaise réponse"))</f>
      </c>
    </row>
    <row r="146" spans="2:14" ht="18">
      <c r="B146" s="16"/>
      <c r="C146" s="17"/>
      <c r="D146" s="17"/>
      <c r="E146" s="17"/>
      <c r="F146" s="17"/>
      <c r="G146" s="17"/>
      <c r="H146" s="17"/>
      <c r="I146" s="17"/>
      <c r="J146" s="17"/>
      <c r="K146" s="21"/>
      <c r="L146" s="36"/>
      <c r="M146" s="9"/>
      <c r="N146" s="45"/>
    </row>
    <row r="147" spans="2:14" ht="18">
      <c r="B147" s="16"/>
      <c r="C147" s="17"/>
      <c r="D147" s="17"/>
      <c r="E147" s="17"/>
      <c r="F147" s="17"/>
      <c r="G147" s="22"/>
      <c r="H147" s="17"/>
      <c r="I147" s="17"/>
      <c r="J147" s="17"/>
      <c r="K147" s="7" t="s">
        <v>3</v>
      </c>
      <c r="L147" s="34"/>
      <c r="M147" s="9"/>
      <c r="N147" s="45">
        <f>IF(L147="","",IF(L147=1600,"Bonne réponse, continuez","Mauvaise réponse, refaites le calcul"))</f>
      </c>
    </row>
    <row r="148" spans="2:14" ht="18">
      <c r="B148" s="16"/>
      <c r="C148" s="17"/>
      <c r="D148" s="17"/>
      <c r="E148" s="17"/>
      <c r="F148" s="17"/>
      <c r="G148" s="17"/>
      <c r="H148" s="17"/>
      <c r="I148" s="17"/>
      <c r="J148" s="17"/>
      <c r="K148" s="21"/>
      <c r="L148" s="36"/>
      <c r="M148" s="9"/>
      <c r="N148" s="45"/>
    </row>
    <row r="149" spans="2:14" ht="18">
      <c r="B149" s="16"/>
      <c r="C149" s="17"/>
      <c r="D149" s="17"/>
      <c r="E149" s="17"/>
      <c r="F149" s="17"/>
      <c r="G149" s="17"/>
      <c r="H149" s="17"/>
      <c r="I149" s="17"/>
      <c r="J149" s="17"/>
      <c r="K149" s="8" t="s">
        <v>7</v>
      </c>
      <c r="L149" s="34"/>
      <c r="M149" s="23" t="s">
        <v>8</v>
      </c>
      <c r="N149" s="45">
        <f>IF(L149="","",IF(L149=2,"Bonne réponse, continuez","Mauvaise réponse, vérifiez sur votre formulaire"))</f>
      </c>
    </row>
    <row r="150" spans="2:14" ht="18">
      <c r="B150" s="16"/>
      <c r="C150" s="17"/>
      <c r="D150" s="17"/>
      <c r="E150" s="17"/>
      <c r="F150" s="17"/>
      <c r="G150" s="17"/>
      <c r="H150" s="17"/>
      <c r="I150" s="17"/>
      <c r="J150" s="17"/>
      <c r="K150" s="9"/>
      <c r="L150" s="37"/>
      <c r="M150" s="23"/>
      <c r="N150" s="45"/>
    </row>
    <row r="151" spans="2:14" ht="18">
      <c r="B151" s="16"/>
      <c r="C151" s="17"/>
      <c r="D151" s="17"/>
      <c r="E151" s="17"/>
      <c r="F151" s="17"/>
      <c r="G151" s="17"/>
      <c r="H151" s="17"/>
      <c r="I151" s="17"/>
      <c r="J151" s="17"/>
      <c r="K151" s="18"/>
      <c r="L151" s="38"/>
      <c r="M151" s="17"/>
      <c r="N151" s="45"/>
    </row>
    <row r="152" spans="2:14" ht="18">
      <c r="B152" s="16"/>
      <c r="C152" s="17"/>
      <c r="D152" s="17"/>
      <c r="E152" s="17"/>
      <c r="F152" s="17"/>
      <c r="G152" s="22"/>
      <c r="H152" s="17"/>
      <c r="I152" s="17"/>
      <c r="J152" s="17"/>
      <c r="K152" s="24" t="s">
        <v>12</v>
      </c>
      <c r="L152" s="39"/>
      <c r="M152" s="10"/>
      <c r="N152" s="45">
        <f>IF(L152="","",IF(L152=10,"Bonne réponse, continuez","Mauvaise réponse, vérifiez vos calculs !"))</f>
      </c>
    </row>
    <row r="153" spans="2:14" ht="18">
      <c r="B153" s="16"/>
      <c r="C153" s="17"/>
      <c r="D153" s="17"/>
      <c r="E153" s="17"/>
      <c r="F153" s="17"/>
      <c r="G153" s="17"/>
      <c r="H153" s="17"/>
      <c r="I153" s="17"/>
      <c r="J153" s="17"/>
      <c r="K153" s="24"/>
      <c r="L153" s="38"/>
      <c r="M153" s="17"/>
      <c r="N153" s="45"/>
    </row>
    <row r="154" spans="2:14" ht="18">
      <c r="B154" s="16"/>
      <c r="C154" s="17"/>
      <c r="D154" s="17"/>
      <c r="E154" s="17"/>
      <c r="F154" s="17"/>
      <c r="G154" s="25"/>
      <c r="H154" s="17"/>
      <c r="I154" s="17"/>
      <c r="J154" s="17"/>
      <c r="K154" s="18"/>
      <c r="L154" s="38"/>
      <c r="M154" s="17"/>
      <c r="N154" s="45"/>
    </row>
    <row r="155" spans="2:14" ht="18">
      <c r="B155" s="16"/>
      <c r="C155" s="17"/>
      <c r="D155" s="17"/>
      <c r="E155" s="17"/>
      <c r="F155" s="17"/>
      <c r="G155" s="17"/>
      <c r="H155" s="22"/>
      <c r="I155" s="17"/>
      <c r="J155" s="17"/>
      <c r="K155" s="24" t="s">
        <v>13</v>
      </c>
      <c r="L155" s="40"/>
      <c r="M155" s="10"/>
      <c r="N155" s="45">
        <f>IF(L155="","",IF(L155=90,"Bonne réponse, continuez","Mauvaise réponse, vérifiez vos calculs !"))</f>
      </c>
    </row>
    <row r="156" spans="2:14" ht="18">
      <c r="B156" s="16"/>
      <c r="C156" s="17"/>
      <c r="D156" s="17"/>
      <c r="E156" s="17"/>
      <c r="F156" s="17"/>
      <c r="G156" s="17"/>
      <c r="H156" s="17"/>
      <c r="I156" s="17"/>
      <c r="J156" s="17"/>
      <c r="K156" s="18"/>
      <c r="L156" s="19"/>
      <c r="M156" s="17"/>
      <c r="N156" s="46"/>
    </row>
    <row r="157" spans="2:14" ht="18" thickBot="1">
      <c r="B157" s="26"/>
      <c r="C157" s="27"/>
      <c r="D157" s="27"/>
      <c r="E157" s="27"/>
      <c r="F157" s="27"/>
      <c r="G157" s="27"/>
      <c r="H157" s="27"/>
      <c r="I157" s="27"/>
      <c r="J157" s="27"/>
      <c r="K157" s="28"/>
      <c r="L157" s="29"/>
      <c r="M157" s="27"/>
      <c r="N157" s="47"/>
    </row>
    <row r="158" ht="18" thickBot="1">
      <c r="N158" s="48"/>
    </row>
    <row r="159" spans="2:14" ht="18">
      <c r="B159" s="11" t="s">
        <v>25</v>
      </c>
      <c r="C159" s="31"/>
      <c r="D159" s="12" t="s">
        <v>0</v>
      </c>
      <c r="E159" s="12" t="s">
        <v>2</v>
      </c>
      <c r="F159" s="12">
        <v>2</v>
      </c>
      <c r="G159" s="12" t="s">
        <v>9</v>
      </c>
      <c r="H159" s="12">
        <v>0</v>
      </c>
      <c r="I159" s="12"/>
      <c r="J159" s="12"/>
      <c r="K159" s="13"/>
      <c r="L159" s="43"/>
      <c r="M159" s="15"/>
      <c r="N159" s="49"/>
    </row>
    <row r="160" spans="2:14" ht="18">
      <c r="B160" s="16"/>
      <c r="C160" s="17"/>
      <c r="D160" s="17"/>
      <c r="E160" s="17"/>
      <c r="F160" s="17"/>
      <c r="G160" s="17"/>
      <c r="H160" s="17"/>
      <c r="I160" s="17"/>
      <c r="J160" s="17"/>
      <c r="K160" s="18"/>
      <c r="L160" s="38"/>
      <c r="M160" s="17"/>
      <c r="N160" s="46"/>
    </row>
    <row r="161" spans="2:14" ht="18">
      <c r="B161" s="16"/>
      <c r="C161" s="17"/>
      <c r="D161" s="17"/>
      <c r="E161" s="17"/>
      <c r="F161" s="17"/>
      <c r="G161" s="17"/>
      <c r="H161" s="17"/>
      <c r="I161" s="17"/>
      <c r="J161" s="17"/>
      <c r="K161" s="20" t="s">
        <v>4</v>
      </c>
      <c r="L161" s="34"/>
      <c r="M161" s="6"/>
      <c r="N161" s="45">
        <f>IF(L161="","",IF(L161=1,"Bonne réponse, continuez","Mauvaise réponse"))</f>
      </c>
    </row>
    <row r="162" spans="2:14" ht="18">
      <c r="B162" s="16"/>
      <c r="C162" s="17"/>
      <c r="D162" s="17"/>
      <c r="E162" s="17"/>
      <c r="F162" s="17"/>
      <c r="G162" s="17"/>
      <c r="H162" s="17"/>
      <c r="I162" s="17"/>
      <c r="J162" s="17"/>
      <c r="K162" s="20" t="s">
        <v>5</v>
      </c>
      <c r="L162" s="35"/>
      <c r="M162" s="6"/>
      <c r="N162" s="45">
        <f>IF(L162="","",IF(L162=0,"Bonne réponse, continuez","Mauvaise réponse"))</f>
      </c>
    </row>
    <row r="163" spans="2:14" ht="18">
      <c r="B163" s="16"/>
      <c r="C163" s="17"/>
      <c r="D163" s="17"/>
      <c r="E163" s="17"/>
      <c r="F163" s="17"/>
      <c r="G163" s="17"/>
      <c r="H163" s="17"/>
      <c r="I163" s="17"/>
      <c r="J163" s="17"/>
      <c r="K163" s="20" t="s">
        <v>6</v>
      </c>
      <c r="L163" s="34"/>
      <c r="M163" s="9"/>
      <c r="N163" s="45">
        <f>IF(L163="","",IF(L163=2,"Bonne réponse, continuez","Mauvaise réponse"))</f>
      </c>
    </row>
    <row r="164" spans="2:14" ht="18">
      <c r="B164" s="16"/>
      <c r="C164" s="17"/>
      <c r="D164" s="17"/>
      <c r="E164" s="17"/>
      <c r="F164" s="17"/>
      <c r="G164" s="17"/>
      <c r="H164" s="17"/>
      <c r="I164" s="17"/>
      <c r="J164" s="17"/>
      <c r="K164" s="21"/>
      <c r="L164" s="36"/>
      <c r="M164" s="9"/>
      <c r="N164" s="45"/>
    </row>
    <row r="165" spans="2:14" ht="18.75">
      <c r="B165" s="16"/>
      <c r="C165" s="17"/>
      <c r="D165" s="17"/>
      <c r="E165" s="17"/>
      <c r="F165" s="17"/>
      <c r="G165" s="22"/>
      <c r="H165" s="17"/>
      <c r="I165" s="17"/>
      <c r="J165" s="17"/>
      <c r="K165" s="7" t="s">
        <v>3</v>
      </c>
      <c r="L165" s="34"/>
      <c r="M165" s="9"/>
      <c r="N165" s="45">
        <f>IF(L165="","",IF(L165=-8,"Bonne réponse, continuez","Mauvaise réponse, refaites le calcul"))</f>
      </c>
    </row>
    <row r="166" spans="2:14" ht="18.75">
      <c r="B166" s="16"/>
      <c r="C166" s="17"/>
      <c r="D166" s="17"/>
      <c r="E166" s="17"/>
      <c r="F166" s="17"/>
      <c r="G166" s="17"/>
      <c r="H166" s="17"/>
      <c r="I166" s="17"/>
      <c r="J166" s="17"/>
      <c r="K166" s="21"/>
      <c r="L166" s="36"/>
      <c r="M166" s="9"/>
      <c r="N166" s="45"/>
    </row>
    <row r="167" spans="2:14" ht="18.75">
      <c r="B167" s="16"/>
      <c r="C167" s="17"/>
      <c r="D167" s="17"/>
      <c r="E167" s="17"/>
      <c r="F167" s="17"/>
      <c r="G167" s="17"/>
      <c r="H167" s="17"/>
      <c r="I167" s="17"/>
      <c r="J167" s="17"/>
      <c r="K167" s="8" t="s">
        <v>7</v>
      </c>
      <c r="L167" s="34"/>
      <c r="M167" s="23" t="s">
        <v>8</v>
      </c>
      <c r="N167" s="45">
        <f>IF(L167="","",IF(L167=0,"Bonne réponse, continuez","Mauvaise réponse, vérifiez sur votre formulaire"))</f>
      </c>
    </row>
    <row r="168" spans="2:14" ht="19.5" thickBot="1">
      <c r="B168" s="26"/>
      <c r="C168" s="27"/>
      <c r="D168" s="27"/>
      <c r="E168" s="27"/>
      <c r="F168" s="27"/>
      <c r="G168" s="27"/>
      <c r="H168" s="27"/>
      <c r="I168" s="27"/>
      <c r="J168" s="27"/>
      <c r="K168" s="32"/>
      <c r="L168" s="44"/>
      <c r="M168" s="33"/>
      <c r="N168" s="50"/>
    </row>
  </sheetData>
  <sheetProtection password="83AF" sheet="1" objects="1" scenarios="1" selectLockedCells="1"/>
  <mergeCells count="2">
    <mergeCell ref="B2:N2"/>
    <mergeCell ref="B5:M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2011-02-09T19:02:20Z</dcterms:created>
  <dcterms:modified xsi:type="dcterms:W3CDTF">2011-02-11T13:16:04Z</dcterms:modified>
  <cp:category/>
  <cp:version/>
  <cp:contentType/>
  <cp:contentStatus/>
</cp:coreProperties>
</file>